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bookViews>
    <workbookView xWindow="1512" yWindow="468" windowWidth="25572" windowHeight="15588" tabRatio="750"/>
  </bookViews>
  <sheets>
    <sheet name="Оглавление" sheetId="7" r:id="rId1"/>
    <sheet name="ЦЕНА ПРЕДЛОЖЕНИЯ" sheetId="15" r:id="rId2"/>
    <sheet name="1. Параметры" sheetId="2" r:id="rId3"/>
    <sheet name="2. География" sheetId="1" r:id="rId4"/>
    <sheet name="3 Стоимость" sheetId="17" r:id="rId5"/>
    <sheet name="4. Стоимость Доп услуги" sheetId="9" r:id="rId6"/>
    <sheet name="Списки" sheetId="8" state="hidden" r:id="rId7"/>
  </sheets>
  <externalReferences>
    <externalReference r:id="rId8"/>
  </externalReferences>
  <definedNames>
    <definedName name="_ftn1" localSheetId="4">'3 Стоимость'!#REF!</definedName>
    <definedName name="_ftn2" localSheetId="4">'3 Стоимость'!$A$106</definedName>
    <definedName name="_ftn3" localSheetId="4">'3 Стоимость'!$A$70</definedName>
    <definedName name="_ftn4" localSheetId="4">'3 Стоимость'!#REF!</definedName>
    <definedName name="_ftnref3" localSheetId="4">'3 Стоимость'!$B$12</definedName>
    <definedName name="_ftnref4" localSheetId="4">'3 Стоимость'!$B$13</definedName>
    <definedName name="_xlnm._FilterDatabase" localSheetId="2" hidden="1">'1. Параметры'!$A$2:$F$97</definedName>
    <definedName name="_xlnm._FilterDatabase" localSheetId="3" hidden="1">'2. География'!$A$4:$T$1397</definedName>
    <definedName name="_xlnm.Print_Area" localSheetId="2">'1. Параметры'!$A$1:$F$97</definedName>
    <definedName name="_xlnm.Print_Area" localSheetId="3">'2. География'!$A$1:$S$1397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8" i="17" l="1"/>
  <c r="R98" i="17"/>
  <c r="Q98" i="17"/>
  <c r="P98" i="17"/>
  <c r="O98" i="17"/>
  <c r="N98" i="17"/>
  <c r="M98" i="17"/>
  <c r="L98" i="17"/>
  <c r="K98" i="17"/>
  <c r="S98" i="17" s="1"/>
  <c r="T98" i="17" s="1"/>
  <c r="U97" i="17"/>
  <c r="R97" i="17"/>
  <c r="Q97" i="17"/>
  <c r="P97" i="17"/>
  <c r="O97" i="17"/>
  <c r="N97" i="17"/>
  <c r="M97" i="17"/>
  <c r="L97" i="17"/>
  <c r="K97" i="17"/>
  <c r="S97" i="17" s="1"/>
  <c r="T97" i="17" s="1"/>
  <c r="U96" i="17"/>
  <c r="R96" i="17"/>
  <c r="Q96" i="17"/>
  <c r="P96" i="17"/>
  <c r="O96" i="17"/>
  <c r="N96" i="17"/>
  <c r="M96" i="17"/>
  <c r="L96" i="17"/>
  <c r="K96" i="17"/>
  <c r="S96" i="17" s="1"/>
  <c r="T96" i="17" s="1"/>
  <c r="U95" i="17"/>
  <c r="R95" i="17"/>
  <c r="Q95" i="17"/>
  <c r="P95" i="17"/>
  <c r="O95" i="17"/>
  <c r="N95" i="17"/>
  <c r="M95" i="17"/>
  <c r="L95" i="17"/>
  <c r="K95" i="17"/>
  <c r="S95" i="17" s="1"/>
  <c r="T95" i="17" s="1"/>
  <c r="U94" i="17"/>
  <c r="R94" i="17"/>
  <c r="Q94" i="17"/>
  <c r="P94" i="17"/>
  <c r="O94" i="17"/>
  <c r="N94" i="17"/>
  <c r="M94" i="17"/>
  <c r="L94" i="17"/>
  <c r="K94" i="17"/>
  <c r="S94" i="17" s="1"/>
  <c r="T94" i="17" s="1"/>
  <c r="U93" i="17"/>
  <c r="R93" i="17"/>
  <c r="Q93" i="17"/>
  <c r="P93" i="17"/>
  <c r="O93" i="17"/>
  <c r="N93" i="17"/>
  <c r="M93" i="17"/>
  <c r="L93" i="17"/>
  <c r="K93" i="17"/>
  <c r="S93" i="17" s="1"/>
  <c r="T93" i="17" s="1"/>
  <c r="U92" i="17"/>
  <c r="R92" i="17"/>
  <c r="Q92" i="17"/>
  <c r="P92" i="17"/>
  <c r="O92" i="17"/>
  <c r="N92" i="17"/>
  <c r="M92" i="17"/>
  <c r="L92" i="17"/>
  <c r="K92" i="17"/>
  <c r="S92" i="17" s="1"/>
  <c r="T92" i="17" s="1"/>
  <c r="U91" i="17"/>
  <c r="R91" i="17"/>
  <c r="Q91" i="17"/>
  <c r="P91" i="17"/>
  <c r="O91" i="17"/>
  <c r="N91" i="17"/>
  <c r="M91" i="17"/>
  <c r="L91" i="17"/>
  <c r="K91" i="17"/>
  <c r="S91" i="17" s="1"/>
  <c r="T91" i="17" s="1"/>
  <c r="U90" i="17"/>
  <c r="R90" i="17"/>
  <c r="Q90" i="17"/>
  <c r="P90" i="17"/>
  <c r="O90" i="17"/>
  <c r="N90" i="17"/>
  <c r="M90" i="17"/>
  <c r="L90" i="17"/>
  <c r="K90" i="17"/>
  <c r="S90" i="17" s="1"/>
  <c r="T90" i="17" s="1"/>
  <c r="U89" i="17"/>
  <c r="R89" i="17"/>
  <c r="Q89" i="17"/>
  <c r="P89" i="17"/>
  <c r="O89" i="17"/>
  <c r="N89" i="17"/>
  <c r="M89" i="17"/>
  <c r="L89" i="17"/>
  <c r="K89" i="17"/>
  <c r="S89" i="17" s="1"/>
  <c r="T89" i="17" s="1"/>
  <c r="U88" i="17"/>
  <c r="R88" i="17"/>
  <c r="Q88" i="17"/>
  <c r="P88" i="17"/>
  <c r="O88" i="17"/>
  <c r="N88" i="17"/>
  <c r="M88" i="17"/>
  <c r="L88" i="17"/>
  <c r="K88" i="17"/>
  <c r="S88" i="17" s="1"/>
  <c r="T88" i="17" s="1"/>
  <c r="U87" i="17"/>
  <c r="R87" i="17"/>
  <c r="Q87" i="17"/>
  <c r="P87" i="17"/>
  <c r="O87" i="17"/>
  <c r="N87" i="17"/>
  <c r="M87" i="17"/>
  <c r="L87" i="17"/>
  <c r="K87" i="17"/>
  <c r="S87" i="17" s="1"/>
  <c r="T87" i="17" s="1"/>
  <c r="U86" i="17"/>
  <c r="R86" i="17"/>
  <c r="Q86" i="17"/>
  <c r="P86" i="17"/>
  <c r="O86" i="17"/>
  <c r="N86" i="17"/>
  <c r="M86" i="17"/>
  <c r="L86" i="17"/>
  <c r="K86" i="17"/>
  <c r="S86" i="17" s="1"/>
  <c r="T86" i="17" s="1"/>
  <c r="U85" i="17"/>
  <c r="R85" i="17"/>
  <c r="Q85" i="17"/>
  <c r="P85" i="17"/>
  <c r="O85" i="17"/>
  <c r="N85" i="17"/>
  <c r="M85" i="17"/>
  <c r="L85" i="17"/>
  <c r="K85" i="17"/>
  <c r="S85" i="17" s="1"/>
  <c r="T85" i="17" s="1"/>
  <c r="U84" i="17"/>
  <c r="R84" i="17"/>
  <c r="Q84" i="17"/>
  <c r="P84" i="17"/>
  <c r="O84" i="17"/>
  <c r="N84" i="17"/>
  <c r="M84" i="17"/>
  <c r="L84" i="17"/>
  <c r="K84" i="17"/>
  <c r="S84" i="17" s="1"/>
  <c r="T84" i="17" s="1"/>
  <c r="U83" i="17"/>
  <c r="R83" i="17"/>
  <c r="Q83" i="17"/>
  <c r="P83" i="17"/>
  <c r="O83" i="17"/>
  <c r="N83" i="17"/>
  <c r="M83" i="17"/>
  <c r="L83" i="17"/>
  <c r="K83" i="17"/>
  <c r="S83" i="17" s="1"/>
  <c r="T83" i="17" s="1"/>
  <c r="U82" i="17"/>
  <c r="R82" i="17"/>
  <c r="Q82" i="17"/>
  <c r="P82" i="17"/>
  <c r="O82" i="17"/>
  <c r="N82" i="17"/>
  <c r="M82" i="17"/>
  <c r="L82" i="17"/>
  <c r="K82" i="17"/>
  <c r="S82" i="17" s="1"/>
  <c r="T82" i="17" s="1"/>
  <c r="U81" i="17"/>
  <c r="R81" i="17"/>
  <c r="Q81" i="17"/>
  <c r="P81" i="17"/>
  <c r="O81" i="17"/>
  <c r="N81" i="17"/>
  <c r="M81" i="17"/>
  <c r="L81" i="17"/>
  <c r="K81" i="17"/>
  <c r="S81" i="17" s="1"/>
  <c r="T81" i="17" s="1"/>
  <c r="U80" i="17"/>
  <c r="R80" i="17"/>
  <c r="Q80" i="17"/>
  <c r="P80" i="17"/>
  <c r="O80" i="17"/>
  <c r="N80" i="17"/>
  <c r="M80" i="17"/>
  <c r="L80" i="17"/>
  <c r="K80" i="17"/>
  <c r="S80" i="17" s="1"/>
  <c r="T80" i="17" s="1"/>
  <c r="U79" i="17"/>
  <c r="R79" i="17"/>
  <c r="Q79" i="17"/>
  <c r="P79" i="17"/>
  <c r="O79" i="17"/>
  <c r="N79" i="17"/>
  <c r="M79" i="17"/>
  <c r="L79" i="17"/>
  <c r="K79" i="17"/>
  <c r="S79" i="17" s="1"/>
  <c r="T79" i="17" s="1"/>
  <c r="U78" i="17"/>
  <c r="R78" i="17"/>
  <c r="Q78" i="17"/>
  <c r="P78" i="17"/>
  <c r="O78" i="17"/>
  <c r="N78" i="17"/>
  <c r="M78" i="17"/>
  <c r="L78" i="17"/>
  <c r="K78" i="17"/>
  <c r="S78" i="17" s="1"/>
  <c r="T78" i="17" s="1"/>
  <c r="U77" i="17"/>
  <c r="R77" i="17"/>
  <c r="Q77" i="17"/>
  <c r="P77" i="17"/>
  <c r="O77" i="17"/>
  <c r="N77" i="17"/>
  <c r="M77" i="17"/>
  <c r="L77" i="17"/>
  <c r="K77" i="17"/>
  <c r="S77" i="17" s="1"/>
  <c r="T77" i="17" s="1"/>
  <c r="A101" i="17" s="1"/>
  <c r="U72" i="17" s="1"/>
  <c r="X73" i="17"/>
  <c r="U62" i="17"/>
  <c r="R62" i="17"/>
  <c r="Q62" i="17"/>
  <c r="P62" i="17"/>
  <c r="O62" i="17"/>
  <c r="N62" i="17"/>
  <c r="M62" i="17"/>
  <c r="L62" i="17"/>
  <c r="K62" i="17"/>
  <c r="S62" i="17" s="1"/>
  <c r="T62" i="17" s="1"/>
  <c r="U61" i="17"/>
  <c r="R61" i="17"/>
  <c r="Q61" i="17"/>
  <c r="P61" i="17"/>
  <c r="O61" i="17"/>
  <c r="N61" i="17"/>
  <c r="M61" i="17"/>
  <c r="L61" i="17"/>
  <c r="K61" i="17"/>
  <c r="S61" i="17" s="1"/>
  <c r="T61" i="17" s="1"/>
  <c r="U60" i="17"/>
  <c r="R60" i="17"/>
  <c r="Q60" i="17"/>
  <c r="P60" i="17"/>
  <c r="O60" i="17"/>
  <c r="N60" i="17"/>
  <c r="M60" i="17"/>
  <c r="L60" i="17"/>
  <c r="K60" i="17"/>
  <c r="S60" i="17" s="1"/>
  <c r="T60" i="17" s="1"/>
  <c r="U59" i="17"/>
  <c r="R59" i="17"/>
  <c r="Q59" i="17"/>
  <c r="P59" i="17"/>
  <c r="O59" i="17"/>
  <c r="N59" i="17"/>
  <c r="M59" i="17"/>
  <c r="L59" i="17"/>
  <c r="K59" i="17"/>
  <c r="S59" i="17" s="1"/>
  <c r="T59" i="17" s="1"/>
  <c r="U58" i="17"/>
  <c r="R58" i="17"/>
  <c r="Q58" i="17"/>
  <c r="P58" i="17"/>
  <c r="O58" i="17"/>
  <c r="N58" i="17"/>
  <c r="M58" i="17"/>
  <c r="L58" i="17"/>
  <c r="K58" i="17"/>
  <c r="S58" i="17" s="1"/>
  <c r="T58" i="17" s="1"/>
  <c r="U57" i="17"/>
  <c r="R57" i="17"/>
  <c r="Q57" i="17"/>
  <c r="P57" i="17"/>
  <c r="O57" i="17"/>
  <c r="N57" i="17"/>
  <c r="M57" i="17"/>
  <c r="L57" i="17"/>
  <c r="K57" i="17"/>
  <c r="S57" i="17" s="1"/>
  <c r="T57" i="17" s="1"/>
  <c r="U56" i="17"/>
  <c r="R56" i="17"/>
  <c r="Q56" i="17"/>
  <c r="P56" i="17"/>
  <c r="O56" i="17"/>
  <c r="N56" i="17"/>
  <c r="M56" i="17"/>
  <c r="L56" i="17"/>
  <c r="K56" i="17"/>
  <c r="S56" i="17" s="1"/>
  <c r="T56" i="17" s="1"/>
  <c r="U55" i="17"/>
  <c r="R55" i="17"/>
  <c r="Q55" i="17"/>
  <c r="P55" i="17"/>
  <c r="O55" i="17"/>
  <c r="N55" i="17"/>
  <c r="M55" i="17"/>
  <c r="L55" i="17"/>
  <c r="K55" i="17"/>
  <c r="S55" i="17" s="1"/>
  <c r="T55" i="17" s="1"/>
  <c r="U54" i="17"/>
  <c r="R54" i="17"/>
  <c r="Q54" i="17"/>
  <c r="P54" i="17"/>
  <c r="O54" i="17"/>
  <c r="N54" i="17"/>
  <c r="M54" i="17"/>
  <c r="L54" i="17"/>
  <c r="K54" i="17"/>
  <c r="S54" i="17" s="1"/>
  <c r="T54" i="17" s="1"/>
  <c r="U53" i="17"/>
  <c r="R53" i="17"/>
  <c r="Q53" i="17"/>
  <c r="P53" i="17"/>
  <c r="O53" i="17"/>
  <c r="N53" i="17"/>
  <c r="M53" i="17"/>
  <c r="L53" i="17"/>
  <c r="K53" i="17"/>
  <c r="S53" i="17" s="1"/>
  <c r="T53" i="17" s="1"/>
  <c r="U52" i="17"/>
  <c r="R52" i="17"/>
  <c r="Q52" i="17"/>
  <c r="P52" i="17"/>
  <c r="O52" i="17"/>
  <c r="N52" i="17"/>
  <c r="M52" i="17"/>
  <c r="L52" i="17"/>
  <c r="K52" i="17"/>
  <c r="S52" i="17" s="1"/>
  <c r="T52" i="17" s="1"/>
  <c r="U51" i="17"/>
  <c r="R51" i="17"/>
  <c r="Q51" i="17"/>
  <c r="P51" i="17"/>
  <c r="O51" i="17"/>
  <c r="N51" i="17"/>
  <c r="M51" i="17"/>
  <c r="L51" i="17"/>
  <c r="K51" i="17"/>
  <c r="S51" i="17" s="1"/>
  <c r="T51" i="17" s="1"/>
  <c r="U50" i="17"/>
  <c r="R50" i="17"/>
  <c r="Q50" i="17"/>
  <c r="P50" i="17"/>
  <c r="O50" i="17"/>
  <c r="N50" i="17"/>
  <c r="M50" i="17"/>
  <c r="L50" i="17"/>
  <c r="K50" i="17"/>
  <c r="S50" i="17" s="1"/>
  <c r="T50" i="17" s="1"/>
  <c r="U49" i="17"/>
  <c r="R49" i="17"/>
  <c r="Q49" i="17"/>
  <c r="P49" i="17"/>
  <c r="O49" i="17"/>
  <c r="N49" i="17"/>
  <c r="M49" i="17"/>
  <c r="L49" i="17"/>
  <c r="K49" i="17"/>
  <c r="S49" i="17" s="1"/>
  <c r="T49" i="17" s="1"/>
  <c r="U48" i="17"/>
  <c r="R48" i="17"/>
  <c r="Q48" i="17"/>
  <c r="P48" i="17"/>
  <c r="O48" i="17"/>
  <c r="N48" i="17"/>
  <c r="M48" i="17"/>
  <c r="L48" i="17"/>
  <c r="K48" i="17"/>
  <c r="S48" i="17" s="1"/>
  <c r="T48" i="17" s="1"/>
  <c r="U47" i="17"/>
  <c r="R47" i="17"/>
  <c r="Q47" i="17"/>
  <c r="P47" i="17"/>
  <c r="O47" i="17"/>
  <c r="N47" i="17"/>
  <c r="M47" i="17"/>
  <c r="L47" i="17"/>
  <c r="K47" i="17"/>
  <c r="S47" i="17" s="1"/>
  <c r="T47" i="17" s="1"/>
  <c r="U46" i="17"/>
  <c r="R46" i="17"/>
  <c r="Q46" i="17"/>
  <c r="P46" i="17"/>
  <c r="O46" i="17"/>
  <c r="N46" i="17"/>
  <c r="M46" i="17"/>
  <c r="L46" i="17"/>
  <c r="K46" i="17"/>
  <c r="S46" i="17" s="1"/>
  <c r="T46" i="17" s="1"/>
  <c r="U45" i="17"/>
  <c r="R45" i="17"/>
  <c r="Q45" i="17"/>
  <c r="P45" i="17"/>
  <c r="O45" i="17"/>
  <c r="N45" i="17"/>
  <c r="M45" i="17"/>
  <c r="L45" i="17"/>
  <c r="K45" i="17"/>
  <c r="S45" i="17" s="1"/>
  <c r="T45" i="17" s="1"/>
  <c r="U44" i="17"/>
  <c r="R44" i="17"/>
  <c r="Q44" i="17"/>
  <c r="P44" i="17"/>
  <c r="O44" i="17"/>
  <c r="N44" i="17"/>
  <c r="M44" i="17"/>
  <c r="L44" i="17"/>
  <c r="K44" i="17"/>
  <c r="S44" i="17" s="1"/>
  <c r="T44" i="17" s="1"/>
  <c r="U43" i="17"/>
  <c r="R43" i="17"/>
  <c r="Q43" i="17"/>
  <c r="P43" i="17"/>
  <c r="O43" i="17"/>
  <c r="N43" i="17"/>
  <c r="M43" i="17"/>
  <c r="L43" i="17"/>
  <c r="K43" i="17"/>
  <c r="S43" i="17" s="1"/>
  <c r="T43" i="17" s="1"/>
  <c r="U42" i="17"/>
  <c r="R42" i="17"/>
  <c r="Q42" i="17"/>
  <c r="P42" i="17"/>
  <c r="O42" i="17"/>
  <c r="N42" i="17"/>
  <c r="M42" i="17"/>
  <c r="L42" i="17"/>
  <c r="K42" i="17"/>
  <c r="S42" i="17" s="1"/>
  <c r="T42" i="17" s="1"/>
  <c r="U41" i="17"/>
  <c r="R41" i="17"/>
  <c r="Q41" i="17"/>
  <c r="P41" i="17"/>
  <c r="O41" i="17"/>
  <c r="N41" i="17"/>
  <c r="M41" i="17"/>
  <c r="L41" i="17"/>
  <c r="K41" i="17"/>
  <c r="S41" i="17" s="1"/>
  <c r="T41" i="17" s="1"/>
  <c r="X37" i="17"/>
  <c r="R27" i="17"/>
  <c r="Q27" i="17"/>
  <c r="P27" i="17"/>
  <c r="O27" i="17"/>
  <c r="N27" i="17"/>
  <c r="M27" i="17"/>
  <c r="S27" i="17" s="1"/>
  <c r="T27" i="17" s="1"/>
  <c r="L27" i="17"/>
  <c r="R26" i="17"/>
  <c r="Q26" i="17"/>
  <c r="P26" i="17"/>
  <c r="O26" i="17"/>
  <c r="S26" i="17" s="1"/>
  <c r="T26" i="17" s="1"/>
  <c r="N26" i="17"/>
  <c r="M26" i="17"/>
  <c r="L26" i="17"/>
  <c r="R25" i="17"/>
  <c r="Q25" i="17"/>
  <c r="P25" i="17"/>
  <c r="O25" i="17"/>
  <c r="N25" i="17"/>
  <c r="M25" i="17"/>
  <c r="L25" i="17"/>
  <c r="S25" i="17" s="1"/>
  <c r="T25" i="17" s="1"/>
  <c r="R24" i="17"/>
  <c r="Q24" i="17"/>
  <c r="P24" i="17"/>
  <c r="O24" i="17"/>
  <c r="N24" i="17"/>
  <c r="M24" i="17"/>
  <c r="L24" i="17"/>
  <c r="S24" i="17" s="1"/>
  <c r="T24" i="17" s="1"/>
  <c r="R23" i="17"/>
  <c r="Q23" i="17"/>
  <c r="P23" i="17"/>
  <c r="O23" i="17"/>
  <c r="N23" i="17"/>
  <c r="M23" i="17"/>
  <c r="S23" i="17" s="1"/>
  <c r="T23" i="17" s="1"/>
  <c r="L23" i="17"/>
  <c r="R22" i="17"/>
  <c r="Q22" i="17"/>
  <c r="P22" i="17"/>
  <c r="O22" i="17"/>
  <c r="S22" i="17" s="1"/>
  <c r="T22" i="17" s="1"/>
  <c r="N22" i="17"/>
  <c r="M22" i="17"/>
  <c r="L22" i="17"/>
  <c r="R21" i="17"/>
  <c r="Q21" i="17"/>
  <c r="P21" i="17"/>
  <c r="O21" i="17"/>
  <c r="N21" i="17"/>
  <c r="M21" i="17"/>
  <c r="L21" i="17"/>
  <c r="S21" i="17" s="1"/>
  <c r="T21" i="17" s="1"/>
  <c r="R20" i="17"/>
  <c r="Q20" i="17"/>
  <c r="P20" i="17"/>
  <c r="O20" i="17"/>
  <c r="N20" i="17"/>
  <c r="M20" i="17"/>
  <c r="L20" i="17"/>
  <c r="S20" i="17" s="1"/>
  <c r="T20" i="17" s="1"/>
  <c r="R19" i="17"/>
  <c r="Q19" i="17"/>
  <c r="P19" i="17"/>
  <c r="O19" i="17"/>
  <c r="N19" i="17"/>
  <c r="M19" i="17"/>
  <c r="S19" i="17" s="1"/>
  <c r="T19" i="17" s="1"/>
  <c r="L19" i="17"/>
  <c r="R18" i="17"/>
  <c r="Q18" i="17"/>
  <c r="P18" i="17"/>
  <c r="O18" i="17"/>
  <c r="S18" i="17" s="1"/>
  <c r="T18" i="17" s="1"/>
  <c r="N18" i="17"/>
  <c r="M18" i="17"/>
  <c r="L18" i="17"/>
  <c r="R17" i="17"/>
  <c r="Q17" i="17"/>
  <c r="P17" i="17"/>
  <c r="O17" i="17"/>
  <c r="N17" i="17"/>
  <c r="M17" i="17"/>
  <c r="L17" i="17"/>
  <c r="S17" i="17" s="1"/>
  <c r="T17" i="17" s="1"/>
  <c r="R16" i="17"/>
  <c r="Q16" i="17"/>
  <c r="P16" i="17"/>
  <c r="O16" i="17"/>
  <c r="N16" i="17"/>
  <c r="M16" i="17"/>
  <c r="L16" i="17"/>
  <c r="S16" i="17" s="1"/>
  <c r="T16" i="17" s="1"/>
  <c r="R15" i="17"/>
  <c r="Q15" i="17"/>
  <c r="P15" i="17"/>
  <c r="O15" i="17"/>
  <c r="N15" i="17"/>
  <c r="M15" i="17"/>
  <c r="S15" i="17" s="1"/>
  <c r="T15" i="17" s="1"/>
  <c r="L15" i="17"/>
  <c r="R14" i="17"/>
  <c r="Q14" i="17"/>
  <c r="P14" i="17"/>
  <c r="O14" i="17"/>
  <c r="N14" i="17"/>
  <c r="S14" i="17" s="1"/>
  <c r="T14" i="17" s="1"/>
  <c r="M14" i="17"/>
  <c r="L14" i="17"/>
  <c r="R13" i="17"/>
  <c r="Q13" i="17"/>
  <c r="P13" i="17"/>
  <c r="O13" i="17"/>
  <c r="S13" i="17" s="1"/>
  <c r="T13" i="17" s="1"/>
  <c r="N13" i="17"/>
  <c r="M13" i="17"/>
  <c r="L13" i="17"/>
  <c r="R12" i="17"/>
  <c r="Q12" i="17"/>
  <c r="P12" i="17"/>
  <c r="O12" i="17"/>
  <c r="N12" i="17"/>
  <c r="M12" i="17"/>
  <c r="L12" i="17"/>
  <c r="S12" i="17" s="1"/>
  <c r="T12" i="17" s="1"/>
  <c r="R11" i="17"/>
  <c r="Q11" i="17"/>
  <c r="P11" i="17"/>
  <c r="O11" i="17"/>
  <c r="N11" i="17"/>
  <c r="M11" i="17"/>
  <c r="S11" i="17" s="1"/>
  <c r="T11" i="17" s="1"/>
  <c r="L11" i="17"/>
  <c r="R10" i="17"/>
  <c r="Q10" i="17"/>
  <c r="P10" i="17"/>
  <c r="O10" i="17"/>
  <c r="N10" i="17"/>
  <c r="S10" i="17" s="1"/>
  <c r="T10" i="17" s="1"/>
  <c r="M10" i="17"/>
  <c r="L10" i="17"/>
  <c r="R9" i="17"/>
  <c r="Q9" i="17"/>
  <c r="P9" i="17"/>
  <c r="O9" i="17"/>
  <c r="S9" i="17" s="1"/>
  <c r="T9" i="17" s="1"/>
  <c r="N9" i="17"/>
  <c r="M9" i="17"/>
  <c r="L9" i="17"/>
  <c r="R8" i="17"/>
  <c r="Q8" i="17"/>
  <c r="P8" i="17"/>
  <c r="O8" i="17"/>
  <c r="N8" i="17"/>
  <c r="M8" i="17"/>
  <c r="L8" i="17"/>
  <c r="S8" i="17" s="1"/>
  <c r="T8" i="17" s="1"/>
  <c r="R7" i="17"/>
  <c r="Q7" i="17"/>
  <c r="P7" i="17"/>
  <c r="O7" i="17"/>
  <c r="N7" i="17"/>
  <c r="M7" i="17"/>
  <c r="S7" i="17" s="1"/>
  <c r="T7" i="17" s="1"/>
  <c r="L7" i="17"/>
  <c r="R6" i="17"/>
  <c r="Q6" i="17"/>
  <c r="P6" i="17"/>
  <c r="O6" i="17"/>
  <c r="N6" i="17"/>
  <c r="S6" i="17" s="1"/>
  <c r="T6" i="17" s="1"/>
  <c r="A30" i="17" s="1"/>
  <c r="U1" i="17" s="1"/>
  <c r="M6" i="17"/>
  <c r="L6" i="17"/>
  <c r="X2" i="17"/>
  <c r="T1397" i="1"/>
  <c r="S1397" i="1"/>
  <c r="T1396" i="1"/>
  <c r="S1396" i="1"/>
  <c r="T1395" i="1"/>
  <c r="S1395" i="1"/>
  <c r="T1394" i="1"/>
  <c r="S1394" i="1"/>
  <c r="T1393" i="1"/>
  <c r="S1393" i="1"/>
  <c r="T1392" i="1"/>
  <c r="S1392" i="1"/>
  <c r="T1391" i="1"/>
  <c r="S1391" i="1"/>
  <c r="T1390" i="1"/>
  <c r="S1390" i="1"/>
  <c r="T1389" i="1"/>
  <c r="S1389" i="1"/>
  <c r="T1388" i="1"/>
  <c r="S1388" i="1"/>
  <c r="T1387" i="1"/>
  <c r="S1387" i="1"/>
  <c r="T1386" i="1"/>
  <c r="S1386" i="1"/>
  <c r="T1385" i="1"/>
  <c r="S1385" i="1"/>
  <c r="T1384" i="1"/>
  <c r="S1384" i="1"/>
  <c r="T1383" i="1"/>
  <c r="S1383" i="1"/>
  <c r="T1382" i="1"/>
  <c r="S1382" i="1"/>
  <c r="T1381" i="1"/>
  <c r="S1381" i="1"/>
  <c r="T1380" i="1"/>
  <c r="S1380" i="1"/>
  <c r="T1379" i="1"/>
  <c r="S1379" i="1"/>
  <c r="T1378" i="1"/>
  <c r="S1378" i="1"/>
  <c r="T1377" i="1"/>
  <c r="S1377" i="1"/>
  <c r="T1376" i="1"/>
  <c r="S1376" i="1"/>
  <c r="T1375" i="1"/>
  <c r="S1375" i="1"/>
  <c r="T1374" i="1"/>
  <c r="S1374" i="1"/>
  <c r="T1373" i="1"/>
  <c r="S1373" i="1"/>
  <c r="T1372" i="1"/>
  <c r="S1372" i="1"/>
  <c r="T1371" i="1"/>
  <c r="S1371" i="1"/>
  <c r="T1370" i="1"/>
  <c r="S1370" i="1"/>
  <c r="T1369" i="1"/>
  <c r="S1369" i="1"/>
  <c r="T1368" i="1"/>
  <c r="S1368" i="1"/>
  <c r="T1367" i="1"/>
  <c r="S1367" i="1"/>
  <c r="T1366" i="1"/>
  <c r="S1366" i="1"/>
  <c r="T1365" i="1"/>
  <c r="S1365" i="1"/>
  <c r="T1364" i="1"/>
  <c r="S1364" i="1"/>
  <c r="T1363" i="1"/>
  <c r="S1363" i="1"/>
  <c r="T1362" i="1"/>
  <c r="S1362" i="1"/>
  <c r="T1361" i="1"/>
  <c r="S1361" i="1"/>
  <c r="T1360" i="1"/>
  <c r="S1360" i="1"/>
  <c r="T1359" i="1"/>
  <c r="S1359" i="1"/>
  <c r="T1358" i="1"/>
  <c r="S1358" i="1"/>
  <c r="T1357" i="1"/>
  <c r="S1357" i="1"/>
  <c r="T1356" i="1"/>
  <c r="S1356" i="1"/>
  <c r="T1355" i="1"/>
  <c r="S1355" i="1"/>
  <c r="T1354" i="1"/>
  <c r="S1354" i="1"/>
  <c r="T1353" i="1"/>
  <c r="S1353" i="1"/>
  <c r="T1352" i="1"/>
  <c r="S1352" i="1"/>
  <c r="T1351" i="1"/>
  <c r="S1351" i="1"/>
  <c r="T1350" i="1"/>
  <c r="S1350" i="1"/>
  <c r="T1349" i="1"/>
  <c r="S1349" i="1"/>
  <c r="T1348" i="1"/>
  <c r="S1348" i="1"/>
  <c r="T1347" i="1"/>
  <c r="S1347" i="1"/>
  <c r="T1346" i="1"/>
  <c r="S1346" i="1"/>
  <c r="T1345" i="1"/>
  <c r="S1345" i="1"/>
  <c r="T1344" i="1"/>
  <c r="S1344" i="1"/>
  <c r="T1343" i="1"/>
  <c r="S1343" i="1"/>
  <c r="T1342" i="1"/>
  <c r="S1342" i="1"/>
  <c r="T1341" i="1"/>
  <c r="S1341" i="1"/>
  <c r="T1340" i="1"/>
  <c r="S1340" i="1"/>
  <c r="T1339" i="1"/>
  <c r="S1339" i="1"/>
  <c r="T1338" i="1"/>
  <c r="S1338" i="1"/>
  <c r="T1337" i="1"/>
  <c r="S1337" i="1"/>
  <c r="T1336" i="1"/>
  <c r="S1336" i="1"/>
  <c r="T1335" i="1"/>
  <c r="S1335" i="1"/>
  <c r="T1334" i="1"/>
  <c r="S1334" i="1"/>
  <c r="T1333" i="1"/>
  <c r="S1333" i="1"/>
  <c r="T1332" i="1"/>
  <c r="S1332" i="1"/>
  <c r="T1331" i="1"/>
  <c r="S1331" i="1"/>
  <c r="T1330" i="1"/>
  <c r="S1330" i="1"/>
  <c r="T1329" i="1"/>
  <c r="S1329" i="1"/>
  <c r="T1328" i="1"/>
  <c r="S1328" i="1"/>
  <c r="T1327" i="1"/>
  <c r="S1327" i="1"/>
  <c r="T1326" i="1"/>
  <c r="S1326" i="1"/>
  <c r="T1325" i="1"/>
  <c r="S1325" i="1"/>
  <c r="T1324" i="1"/>
  <c r="S1324" i="1"/>
  <c r="T1323" i="1"/>
  <c r="S1323" i="1"/>
  <c r="T1322" i="1"/>
  <c r="S1322" i="1"/>
  <c r="T1321" i="1"/>
  <c r="S1321" i="1"/>
  <c r="T1320" i="1"/>
  <c r="S1320" i="1"/>
  <c r="T1319" i="1"/>
  <c r="S1319" i="1"/>
  <c r="T1318" i="1"/>
  <c r="S1318" i="1"/>
  <c r="T1317" i="1"/>
  <c r="S1317" i="1"/>
  <c r="T1316" i="1"/>
  <c r="S1316" i="1"/>
  <c r="T1315" i="1"/>
  <c r="S1315" i="1"/>
  <c r="T1314" i="1"/>
  <c r="S1314" i="1"/>
  <c r="T1313" i="1"/>
  <c r="S1313" i="1"/>
  <c r="T1312" i="1"/>
  <c r="S1312" i="1"/>
  <c r="T1311" i="1"/>
  <c r="S1311" i="1"/>
  <c r="T1310" i="1"/>
  <c r="S1310" i="1"/>
  <c r="T1309" i="1"/>
  <c r="S1309" i="1"/>
  <c r="T1308" i="1"/>
  <c r="S1308" i="1"/>
  <c r="T1307" i="1"/>
  <c r="S1307" i="1"/>
  <c r="T1306" i="1"/>
  <c r="S1306" i="1"/>
  <c r="T1305" i="1"/>
  <c r="S1305" i="1"/>
  <c r="T1304" i="1"/>
  <c r="S1304" i="1"/>
  <c r="T1303" i="1"/>
  <c r="S1303" i="1"/>
  <c r="T1302" i="1"/>
  <c r="S1302" i="1"/>
  <c r="T1301" i="1"/>
  <c r="S1301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80" i="1"/>
  <c r="S1280" i="1"/>
  <c r="T1279" i="1"/>
  <c r="S1279" i="1"/>
  <c r="T1278" i="1"/>
  <c r="S1278" i="1"/>
  <c r="T1277" i="1"/>
  <c r="S1277" i="1"/>
  <c r="T1276" i="1"/>
  <c r="S1276" i="1"/>
  <c r="T1275" i="1"/>
  <c r="S1275" i="1"/>
  <c r="T1274" i="1"/>
  <c r="S1274" i="1"/>
  <c r="T1273" i="1"/>
  <c r="S1273" i="1"/>
  <c r="T1272" i="1"/>
  <c r="S1272" i="1"/>
  <c r="T1271" i="1"/>
  <c r="S1271" i="1"/>
  <c r="T1270" i="1"/>
  <c r="S1270" i="1"/>
  <c r="T1269" i="1"/>
  <c r="S1269" i="1"/>
  <c r="T1268" i="1"/>
  <c r="S1268" i="1"/>
  <c r="T1267" i="1"/>
  <c r="S1267" i="1"/>
  <c r="T1266" i="1"/>
  <c r="S1266" i="1"/>
  <c r="T1265" i="1"/>
  <c r="S1265" i="1"/>
  <c r="T1264" i="1"/>
  <c r="S1264" i="1"/>
  <c r="T1263" i="1"/>
  <c r="S1263" i="1"/>
  <c r="T1262" i="1"/>
  <c r="S1262" i="1"/>
  <c r="T1261" i="1"/>
  <c r="S1261" i="1"/>
  <c r="T1260" i="1"/>
  <c r="S1260" i="1"/>
  <c r="T1259" i="1"/>
  <c r="S1259" i="1"/>
  <c r="T1258" i="1"/>
  <c r="S1258" i="1"/>
  <c r="T1257" i="1"/>
  <c r="S1257" i="1"/>
  <c r="T1256" i="1"/>
  <c r="S1256" i="1"/>
  <c r="T1255" i="1"/>
  <c r="S1255" i="1"/>
  <c r="T1254" i="1"/>
  <c r="S1254" i="1"/>
  <c r="T1253" i="1"/>
  <c r="S1253" i="1"/>
  <c r="T1252" i="1"/>
  <c r="S1252" i="1"/>
  <c r="T1251" i="1"/>
  <c r="S1251" i="1"/>
  <c r="T1250" i="1"/>
  <c r="S1250" i="1"/>
  <c r="T1249" i="1"/>
  <c r="S1249" i="1"/>
  <c r="T1248" i="1"/>
  <c r="S1248" i="1"/>
  <c r="T1247" i="1"/>
  <c r="S1247" i="1"/>
  <c r="T1246" i="1"/>
  <c r="S1246" i="1"/>
  <c r="T1245" i="1"/>
  <c r="S1245" i="1"/>
  <c r="T1244" i="1"/>
  <c r="S1244" i="1"/>
  <c r="T1243" i="1"/>
  <c r="S1243" i="1"/>
  <c r="T1242" i="1"/>
  <c r="S1242" i="1"/>
  <c r="T1241" i="1"/>
  <c r="S1241" i="1"/>
  <c r="T1240" i="1"/>
  <c r="S1240" i="1"/>
  <c r="T1239" i="1"/>
  <c r="S1239" i="1"/>
  <c r="T1238" i="1"/>
  <c r="S1238" i="1"/>
  <c r="T1237" i="1"/>
  <c r="S1237" i="1"/>
  <c r="T1236" i="1"/>
  <c r="S1236" i="1"/>
  <c r="T1235" i="1"/>
  <c r="S1235" i="1"/>
  <c r="T1234" i="1"/>
  <c r="S1234" i="1"/>
  <c r="T1233" i="1"/>
  <c r="S1233" i="1"/>
  <c r="T1232" i="1"/>
  <c r="S1232" i="1"/>
  <c r="T1231" i="1"/>
  <c r="S1231" i="1"/>
  <c r="T1230" i="1"/>
  <c r="S1230" i="1"/>
  <c r="T1229" i="1"/>
  <c r="S1229" i="1"/>
  <c r="T1228" i="1"/>
  <c r="S1228" i="1"/>
  <c r="T1227" i="1"/>
  <c r="S1227" i="1"/>
  <c r="T1226" i="1"/>
  <c r="S1226" i="1"/>
  <c r="T1225" i="1"/>
  <c r="S1225" i="1"/>
  <c r="T1224" i="1"/>
  <c r="S1224" i="1"/>
  <c r="T1223" i="1"/>
  <c r="S1223" i="1"/>
  <c r="T1222" i="1"/>
  <c r="S1222" i="1"/>
  <c r="T1221" i="1"/>
  <c r="S1221" i="1"/>
  <c r="T1220" i="1"/>
  <c r="S1220" i="1"/>
  <c r="T1219" i="1"/>
  <c r="S1219" i="1"/>
  <c r="T1218" i="1"/>
  <c r="S1218" i="1"/>
  <c r="T1217" i="1"/>
  <c r="S1217" i="1"/>
  <c r="T1216" i="1"/>
  <c r="S1216" i="1"/>
  <c r="T1215" i="1"/>
  <c r="S1215" i="1"/>
  <c r="T1214" i="1"/>
  <c r="S1214" i="1"/>
  <c r="T1213" i="1"/>
  <c r="S1213" i="1"/>
  <c r="T1212" i="1"/>
  <c r="S1212" i="1"/>
  <c r="T1211" i="1"/>
  <c r="S1211" i="1"/>
  <c r="T1210" i="1"/>
  <c r="S1210" i="1"/>
  <c r="T1209" i="1"/>
  <c r="S1209" i="1"/>
  <c r="T1208" i="1"/>
  <c r="S1208" i="1"/>
  <c r="T1207" i="1"/>
  <c r="S1207" i="1"/>
  <c r="T1206" i="1"/>
  <c r="S1206" i="1"/>
  <c r="T1205" i="1"/>
  <c r="S1205" i="1"/>
  <c r="T1204" i="1"/>
  <c r="S1204" i="1"/>
  <c r="T1203" i="1"/>
  <c r="S1203" i="1"/>
  <c r="T1202" i="1"/>
  <c r="S1202" i="1"/>
  <c r="T1201" i="1"/>
  <c r="S1201" i="1"/>
  <c r="T1200" i="1"/>
  <c r="S1200" i="1"/>
  <c r="T1199" i="1"/>
  <c r="S1199" i="1"/>
  <c r="T1198" i="1"/>
  <c r="S1198" i="1"/>
  <c r="T1197" i="1"/>
  <c r="S1197" i="1"/>
  <c r="T1196" i="1"/>
  <c r="S1196" i="1"/>
  <c r="T1195" i="1"/>
  <c r="S1195" i="1"/>
  <c r="T1194" i="1"/>
  <c r="S1194" i="1"/>
  <c r="T1193" i="1"/>
  <c r="S1193" i="1"/>
  <c r="T1192" i="1"/>
  <c r="S1192" i="1"/>
  <c r="T1191" i="1"/>
  <c r="S1191" i="1"/>
  <c r="T1190" i="1"/>
  <c r="S1190" i="1"/>
  <c r="T1189" i="1"/>
  <c r="S1189" i="1"/>
  <c r="T1188" i="1"/>
  <c r="S1188" i="1"/>
  <c r="T1187" i="1"/>
  <c r="S1187" i="1"/>
  <c r="T1186" i="1"/>
  <c r="S1186" i="1"/>
  <c r="T1185" i="1"/>
  <c r="S1185" i="1"/>
  <c r="T1184" i="1"/>
  <c r="S1184" i="1"/>
  <c r="T1183" i="1"/>
  <c r="S1183" i="1"/>
  <c r="T1182" i="1"/>
  <c r="S1182" i="1"/>
  <c r="T1181" i="1"/>
  <c r="S1181" i="1"/>
  <c r="T1180" i="1"/>
  <c r="S1180" i="1"/>
  <c r="T1179" i="1"/>
  <c r="S1179" i="1"/>
  <c r="T1178" i="1"/>
  <c r="S1178" i="1"/>
  <c r="T1177" i="1"/>
  <c r="S1177" i="1"/>
  <c r="T1176" i="1"/>
  <c r="S1176" i="1"/>
  <c r="T1175" i="1"/>
  <c r="S1175" i="1"/>
  <c r="T1174" i="1"/>
  <c r="S1174" i="1"/>
  <c r="T1173" i="1"/>
  <c r="S1173" i="1"/>
  <c r="T1172" i="1"/>
  <c r="S1172" i="1"/>
  <c r="T1171" i="1"/>
  <c r="S1171" i="1"/>
  <c r="T1170" i="1"/>
  <c r="S1170" i="1"/>
  <c r="T1169" i="1"/>
  <c r="S1169" i="1"/>
  <c r="T1168" i="1"/>
  <c r="S1168" i="1"/>
  <c r="T1167" i="1"/>
  <c r="S1167" i="1"/>
  <c r="T1166" i="1"/>
  <c r="S1166" i="1"/>
  <c r="T1165" i="1"/>
  <c r="S1165" i="1"/>
  <c r="T1164" i="1"/>
  <c r="S1164" i="1"/>
  <c r="T1163" i="1"/>
  <c r="S1163" i="1"/>
  <c r="T1162" i="1"/>
  <c r="S1162" i="1"/>
  <c r="T1161" i="1"/>
  <c r="S1161" i="1"/>
  <c r="T1160" i="1"/>
  <c r="S1160" i="1"/>
  <c r="T1159" i="1"/>
  <c r="S1159" i="1"/>
  <c r="T1158" i="1"/>
  <c r="S1158" i="1"/>
  <c r="T1157" i="1"/>
  <c r="S1157" i="1"/>
  <c r="T1156" i="1"/>
  <c r="S1156" i="1"/>
  <c r="T1155" i="1"/>
  <c r="S1155" i="1"/>
  <c r="T1154" i="1"/>
  <c r="S1154" i="1"/>
  <c r="T1153" i="1"/>
  <c r="S1153" i="1"/>
  <c r="T1152" i="1"/>
  <c r="S1152" i="1"/>
  <c r="T1151" i="1"/>
  <c r="S1151" i="1"/>
  <c r="T1150" i="1"/>
  <c r="S1150" i="1"/>
  <c r="T1149" i="1"/>
  <c r="S1149" i="1"/>
  <c r="T1148" i="1"/>
  <c r="S1148" i="1"/>
  <c r="T1147" i="1"/>
  <c r="S1147" i="1"/>
  <c r="T1146" i="1"/>
  <c r="S1146" i="1"/>
  <c r="T1145" i="1"/>
  <c r="S1145" i="1"/>
  <c r="T1144" i="1"/>
  <c r="S1144" i="1"/>
  <c r="T1143" i="1"/>
  <c r="S1143" i="1"/>
  <c r="T1142" i="1"/>
  <c r="S1142" i="1"/>
  <c r="T1141" i="1"/>
  <c r="S1141" i="1"/>
  <c r="T1140" i="1"/>
  <c r="S1140" i="1"/>
  <c r="T1139" i="1"/>
  <c r="S1139" i="1"/>
  <c r="T1138" i="1"/>
  <c r="S1138" i="1"/>
  <c r="T1137" i="1"/>
  <c r="S1137" i="1"/>
  <c r="T1136" i="1"/>
  <c r="S1136" i="1"/>
  <c r="T1135" i="1"/>
  <c r="S1135" i="1"/>
  <c r="T1134" i="1"/>
  <c r="S1134" i="1"/>
  <c r="T1133" i="1"/>
  <c r="S1133" i="1"/>
  <c r="T1132" i="1"/>
  <c r="S1132" i="1"/>
  <c r="T1131" i="1"/>
  <c r="S1131" i="1"/>
  <c r="T1130" i="1"/>
  <c r="S1130" i="1"/>
  <c r="T1129" i="1"/>
  <c r="S1129" i="1"/>
  <c r="T1128" i="1"/>
  <c r="S1128" i="1"/>
  <c r="T1127" i="1"/>
  <c r="S1127" i="1"/>
  <c r="T1126" i="1"/>
  <c r="S1126" i="1"/>
  <c r="T1125" i="1"/>
  <c r="S1125" i="1"/>
  <c r="T1124" i="1"/>
  <c r="S1124" i="1"/>
  <c r="T1123" i="1"/>
  <c r="S1123" i="1"/>
  <c r="T1122" i="1"/>
  <c r="S1122" i="1"/>
  <c r="T1121" i="1"/>
  <c r="S1121" i="1"/>
  <c r="T1120" i="1"/>
  <c r="S1120" i="1"/>
  <c r="T1119" i="1"/>
  <c r="S1119" i="1"/>
  <c r="T1118" i="1"/>
  <c r="S1118" i="1"/>
  <c r="T1117" i="1"/>
  <c r="S1117" i="1"/>
  <c r="T1116" i="1"/>
  <c r="S1116" i="1"/>
  <c r="T1115" i="1"/>
  <c r="S1115" i="1"/>
  <c r="T1114" i="1"/>
  <c r="S1114" i="1"/>
  <c r="T1113" i="1"/>
  <c r="S1113" i="1"/>
  <c r="T1112" i="1"/>
  <c r="S1112" i="1"/>
  <c r="T1111" i="1"/>
  <c r="S1111" i="1"/>
  <c r="T1110" i="1"/>
  <c r="S1110" i="1"/>
  <c r="T1109" i="1"/>
  <c r="S1109" i="1"/>
  <c r="T1108" i="1"/>
  <c r="S1108" i="1"/>
  <c r="T1107" i="1"/>
  <c r="S1107" i="1"/>
  <c r="T1106" i="1"/>
  <c r="S1106" i="1"/>
  <c r="T1105" i="1"/>
  <c r="S1105" i="1"/>
  <c r="T1104" i="1"/>
  <c r="S1104" i="1"/>
  <c r="T1103" i="1"/>
  <c r="S1103" i="1"/>
  <c r="T1102" i="1"/>
  <c r="S1102" i="1"/>
  <c r="T1101" i="1"/>
  <c r="S1101" i="1"/>
  <c r="T1100" i="1"/>
  <c r="S1100" i="1"/>
  <c r="T1099" i="1"/>
  <c r="S1099" i="1"/>
  <c r="T1098" i="1"/>
  <c r="S1098" i="1"/>
  <c r="T1097" i="1"/>
  <c r="S1097" i="1"/>
  <c r="T1096" i="1"/>
  <c r="S1096" i="1"/>
  <c r="T1095" i="1"/>
  <c r="S1095" i="1"/>
  <c r="T1094" i="1"/>
  <c r="S1094" i="1"/>
  <c r="T1093" i="1"/>
  <c r="S1093" i="1"/>
  <c r="T1092" i="1"/>
  <c r="S1092" i="1"/>
  <c r="T1091" i="1"/>
  <c r="S1091" i="1"/>
  <c r="T1090" i="1"/>
  <c r="S1090" i="1"/>
  <c r="T1089" i="1"/>
  <c r="S1089" i="1"/>
  <c r="T1088" i="1"/>
  <c r="S1088" i="1"/>
  <c r="T1087" i="1"/>
  <c r="S1087" i="1"/>
  <c r="T1086" i="1"/>
  <c r="S1086" i="1"/>
  <c r="T1085" i="1"/>
  <c r="S1085" i="1"/>
  <c r="T1084" i="1"/>
  <c r="S1084" i="1"/>
  <c r="T1083" i="1"/>
  <c r="S1083" i="1"/>
  <c r="T1082" i="1"/>
  <c r="S1082" i="1"/>
  <c r="T1081" i="1"/>
  <c r="S1081" i="1"/>
  <c r="T1080" i="1"/>
  <c r="S1080" i="1"/>
  <c r="T1079" i="1"/>
  <c r="S1079" i="1"/>
  <c r="T1078" i="1"/>
  <c r="S1078" i="1"/>
  <c r="T1077" i="1"/>
  <c r="S1077" i="1"/>
  <c r="T1076" i="1"/>
  <c r="S1076" i="1"/>
  <c r="T1075" i="1"/>
  <c r="S1075" i="1"/>
  <c r="T1074" i="1"/>
  <c r="S1074" i="1"/>
  <c r="T1073" i="1"/>
  <c r="S1073" i="1"/>
  <c r="T1072" i="1"/>
  <c r="S1072" i="1"/>
  <c r="T1071" i="1"/>
  <c r="S1071" i="1"/>
  <c r="T1070" i="1"/>
  <c r="S1070" i="1"/>
  <c r="T1069" i="1"/>
  <c r="S1069" i="1"/>
  <c r="T1068" i="1"/>
  <c r="S1068" i="1"/>
  <c r="T1067" i="1"/>
  <c r="S1067" i="1"/>
  <c r="T1066" i="1"/>
  <c r="S1066" i="1"/>
  <c r="T1065" i="1"/>
  <c r="S1065" i="1"/>
  <c r="T1064" i="1"/>
  <c r="S1064" i="1"/>
  <c r="T1063" i="1"/>
  <c r="S1063" i="1"/>
  <c r="T1062" i="1"/>
  <c r="S1062" i="1"/>
  <c r="T1061" i="1"/>
  <c r="S1061" i="1"/>
  <c r="T1060" i="1"/>
  <c r="S1060" i="1"/>
  <c r="T1059" i="1"/>
  <c r="S1059" i="1"/>
  <c r="T1058" i="1"/>
  <c r="S1058" i="1"/>
  <c r="T1057" i="1"/>
  <c r="S1057" i="1"/>
  <c r="T1056" i="1"/>
  <c r="S1056" i="1"/>
  <c r="T1055" i="1"/>
  <c r="S1055" i="1"/>
  <c r="T1054" i="1"/>
  <c r="S1054" i="1"/>
  <c r="T1053" i="1"/>
  <c r="S1053" i="1"/>
  <c r="T1052" i="1"/>
  <c r="S1052" i="1"/>
  <c r="T1051" i="1"/>
  <c r="S1051" i="1"/>
  <c r="T1050" i="1"/>
  <c r="S1050" i="1"/>
  <c r="T1049" i="1"/>
  <c r="S1049" i="1"/>
  <c r="T1048" i="1"/>
  <c r="S1048" i="1"/>
  <c r="T1047" i="1"/>
  <c r="S1047" i="1"/>
  <c r="T1046" i="1"/>
  <c r="S1046" i="1"/>
  <c r="T1045" i="1"/>
  <c r="S1045" i="1"/>
  <c r="T1044" i="1"/>
  <c r="S1044" i="1"/>
  <c r="T1043" i="1"/>
  <c r="S1043" i="1"/>
  <c r="T1042" i="1"/>
  <c r="S1042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3" i="1"/>
  <c r="S923" i="1"/>
  <c r="T922" i="1"/>
  <c r="S922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821" i="1"/>
  <c r="S821" i="1"/>
  <c r="T820" i="1"/>
  <c r="S820" i="1"/>
  <c r="T819" i="1"/>
  <c r="S819" i="1"/>
  <c r="T818" i="1"/>
  <c r="S818" i="1"/>
  <c r="T817" i="1"/>
  <c r="S817" i="1"/>
  <c r="T816" i="1"/>
  <c r="S816" i="1"/>
  <c r="T815" i="1"/>
  <c r="S815" i="1"/>
  <c r="T814" i="1"/>
  <c r="S814" i="1"/>
  <c r="T813" i="1"/>
  <c r="S813" i="1"/>
  <c r="T812" i="1"/>
  <c r="S812" i="1"/>
  <c r="T811" i="1"/>
  <c r="S811" i="1"/>
  <c r="T810" i="1"/>
  <c r="S810" i="1"/>
  <c r="T809" i="1"/>
  <c r="S809" i="1"/>
  <c r="T808" i="1"/>
  <c r="S808" i="1"/>
  <c r="T807" i="1"/>
  <c r="S807" i="1"/>
  <c r="T806" i="1"/>
  <c r="S806" i="1"/>
  <c r="T805" i="1"/>
  <c r="S805" i="1"/>
  <c r="T804" i="1"/>
  <c r="S804" i="1"/>
  <c r="T803" i="1"/>
  <c r="S803" i="1"/>
  <c r="T802" i="1"/>
  <c r="S802" i="1"/>
  <c r="T801" i="1"/>
  <c r="S801" i="1"/>
  <c r="T800" i="1"/>
  <c r="S800" i="1"/>
  <c r="T799" i="1"/>
  <c r="S799" i="1"/>
  <c r="T798" i="1"/>
  <c r="S798" i="1"/>
  <c r="T797" i="1"/>
  <c r="S797" i="1"/>
  <c r="T796" i="1"/>
  <c r="S796" i="1"/>
  <c r="T795" i="1"/>
  <c r="S795" i="1"/>
  <c r="T794" i="1"/>
  <c r="S794" i="1"/>
  <c r="T793" i="1"/>
  <c r="S793" i="1"/>
  <c r="T792" i="1"/>
  <c r="S792" i="1"/>
  <c r="T791" i="1"/>
  <c r="S791" i="1"/>
  <c r="T790" i="1"/>
  <c r="S790" i="1"/>
  <c r="T789" i="1"/>
  <c r="S789" i="1"/>
  <c r="T788" i="1"/>
  <c r="S788" i="1"/>
  <c r="T787" i="1"/>
  <c r="S787" i="1"/>
  <c r="T786" i="1"/>
  <c r="S786" i="1"/>
  <c r="T785" i="1"/>
  <c r="S785" i="1"/>
  <c r="T784" i="1"/>
  <c r="S784" i="1"/>
  <c r="T783" i="1"/>
  <c r="S783" i="1"/>
  <c r="T782" i="1"/>
  <c r="S782" i="1"/>
  <c r="T781" i="1"/>
  <c r="S781" i="1"/>
  <c r="T780" i="1"/>
  <c r="S780" i="1"/>
  <c r="T779" i="1"/>
  <c r="S779" i="1"/>
  <c r="T778" i="1"/>
  <c r="S778" i="1"/>
  <c r="T777" i="1"/>
  <c r="S777" i="1"/>
  <c r="T776" i="1"/>
  <c r="S776" i="1"/>
  <c r="T775" i="1"/>
  <c r="S775" i="1"/>
  <c r="T774" i="1"/>
  <c r="S774" i="1"/>
  <c r="T773" i="1"/>
  <c r="S773" i="1"/>
  <c r="T772" i="1"/>
  <c r="S772" i="1"/>
  <c r="T771" i="1"/>
  <c r="S771" i="1"/>
  <c r="T770" i="1"/>
  <c r="S770" i="1"/>
  <c r="T769" i="1"/>
  <c r="S769" i="1"/>
  <c r="T768" i="1"/>
  <c r="S768" i="1"/>
  <c r="T767" i="1"/>
  <c r="S767" i="1"/>
  <c r="T766" i="1"/>
  <c r="S766" i="1"/>
  <c r="T765" i="1"/>
  <c r="S765" i="1"/>
  <c r="T764" i="1"/>
  <c r="S764" i="1"/>
  <c r="T763" i="1"/>
  <c r="S763" i="1"/>
  <c r="T762" i="1"/>
  <c r="S762" i="1"/>
  <c r="T761" i="1"/>
  <c r="S761" i="1"/>
  <c r="T760" i="1"/>
  <c r="S760" i="1"/>
  <c r="T759" i="1"/>
  <c r="S759" i="1"/>
  <c r="T758" i="1"/>
  <c r="S758" i="1"/>
  <c r="T757" i="1"/>
  <c r="S757" i="1"/>
  <c r="T756" i="1"/>
  <c r="S756" i="1"/>
  <c r="T755" i="1"/>
  <c r="S755" i="1"/>
  <c r="T754" i="1"/>
  <c r="S754" i="1"/>
  <c r="T753" i="1"/>
  <c r="S753" i="1"/>
  <c r="T752" i="1"/>
  <c r="S752" i="1"/>
  <c r="T751" i="1"/>
  <c r="S751" i="1"/>
  <c r="T750" i="1"/>
  <c r="S750" i="1"/>
  <c r="T749" i="1"/>
  <c r="S749" i="1"/>
  <c r="T748" i="1"/>
  <c r="S748" i="1"/>
  <c r="T747" i="1"/>
  <c r="S747" i="1"/>
  <c r="T746" i="1"/>
  <c r="S746" i="1"/>
  <c r="T745" i="1"/>
  <c r="S745" i="1"/>
  <c r="T744" i="1"/>
  <c r="S744" i="1"/>
  <c r="T743" i="1"/>
  <c r="S743" i="1"/>
  <c r="T742" i="1"/>
  <c r="S742" i="1"/>
  <c r="T741" i="1"/>
  <c r="S741" i="1"/>
  <c r="T740" i="1"/>
  <c r="S740" i="1"/>
  <c r="T739" i="1"/>
  <c r="S739" i="1"/>
  <c r="T738" i="1"/>
  <c r="S738" i="1"/>
  <c r="T737" i="1"/>
  <c r="S737" i="1"/>
  <c r="T736" i="1"/>
  <c r="S736" i="1"/>
  <c r="T735" i="1"/>
  <c r="S735" i="1"/>
  <c r="T734" i="1"/>
  <c r="S734" i="1"/>
  <c r="T733" i="1"/>
  <c r="S733" i="1"/>
  <c r="T732" i="1"/>
  <c r="S732" i="1"/>
  <c r="T731" i="1"/>
  <c r="S731" i="1"/>
  <c r="T730" i="1"/>
  <c r="S730" i="1"/>
  <c r="T729" i="1"/>
  <c r="S729" i="1"/>
  <c r="T728" i="1"/>
  <c r="S728" i="1"/>
  <c r="T727" i="1"/>
  <c r="S727" i="1"/>
  <c r="T726" i="1"/>
  <c r="S726" i="1"/>
  <c r="T725" i="1"/>
  <c r="S725" i="1"/>
  <c r="T724" i="1"/>
  <c r="S724" i="1"/>
  <c r="T723" i="1"/>
  <c r="S723" i="1"/>
  <c r="T722" i="1"/>
  <c r="S722" i="1"/>
  <c r="T721" i="1"/>
  <c r="S721" i="1"/>
  <c r="T720" i="1"/>
  <c r="S720" i="1"/>
  <c r="T719" i="1"/>
  <c r="S719" i="1"/>
  <c r="T718" i="1"/>
  <c r="S718" i="1"/>
  <c r="T717" i="1"/>
  <c r="S717" i="1"/>
  <c r="T716" i="1"/>
  <c r="S716" i="1"/>
  <c r="T715" i="1"/>
  <c r="S715" i="1"/>
  <c r="T714" i="1"/>
  <c r="S714" i="1"/>
  <c r="T713" i="1"/>
  <c r="S713" i="1"/>
  <c r="T712" i="1"/>
  <c r="S712" i="1"/>
  <c r="T711" i="1"/>
  <c r="S711" i="1"/>
  <c r="T710" i="1"/>
  <c r="S710" i="1"/>
  <c r="T709" i="1"/>
  <c r="S709" i="1"/>
  <c r="T708" i="1"/>
  <c r="S708" i="1"/>
  <c r="T707" i="1"/>
  <c r="S707" i="1"/>
  <c r="T706" i="1"/>
  <c r="S706" i="1"/>
  <c r="T705" i="1"/>
  <c r="S705" i="1"/>
  <c r="T704" i="1"/>
  <c r="S704" i="1"/>
  <c r="T703" i="1"/>
  <c r="S703" i="1"/>
  <c r="T702" i="1"/>
  <c r="S702" i="1"/>
  <c r="T701" i="1"/>
  <c r="S701" i="1"/>
  <c r="T700" i="1"/>
  <c r="S700" i="1"/>
  <c r="T699" i="1"/>
  <c r="S699" i="1"/>
  <c r="T698" i="1"/>
  <c r="S698" i="1"/>
  <c r="T697" i="1"/>
  <c r="S697" i="1"/>
  <c r="T696" i="1"/>
  <c r="S696" i="1"/>
  <c r="T695" i="1"/>
  <c r="S695" i="1"/>
  <c r="T694" i="1"/>
  <c r="S694" i="1"/>
  <c r="T693" i="1"/>
  <c r="S693" i="1"/>
  <c r="T692" i="1"/>
  <c r="S692" i="1"/>
  <c r="T691" i="1"/>
  <c r="S691" i="1"/>
  <c r="T690" i="1"/>
  <c r="S690" i="1"/>
  <c r="T689" i="1"/>
  <c r="S689" i="1"/>
  <c r="T688" i="1"/>
  <c r="S688" i="1"/>
  <c r="T687" i="1"/>
  <c r="S687" i="1"/>
  <c r="T686" i="1"/>
  <c r="S686" i="1"/>
  <c r="T685" i="1"/>
  <c r="S685" i="1"/>
  <c r="T684" i="1"/>
  <c r="S684" i="1"/>
  <c r="T683" i="1"/>
  <c r="S683" i="1"/>
  <c r="T682" i="1"/>
  <c r="S682" i="1"/>
  <c r="T681" i="1"/>
  <c r="S681" i="1"/>
  <c r="T680" i="1"/>
  <c r="S680" i="1"/>
  <c r="T679" i="1"/>
  <c r="S679" i="1"/>
  <c r="T678" i="1"/>
  <c r="S678" i="1"/>
  <c r="T677" i="1"/>
  <c r="S677" i="1"/>
  <c r="T676" i="1"/>
  <c r="S676" i="1"/>
  <c r="T675" i="1"/>
  <c r="S675" i="1"/>
  <c r="T674" i="1"/>
  <c r="S674" i="1"/>
  <c r="T673" i="1"/>
  <c r="S673" i="1"/>
  <c r="T672" i="1"/>
  <c r="S672" i="1"/>
  <c r="T671" i="1"/>
  <c r="S671" i="1"/>
  <c r="T670" i="1"/>
  <c r="S670" i="1"/>
  <c r="T669" i="1"/>
  <c r="S669" i="1"/>
  <c r="T668" i="1"/>
  <c r="S668" i="1"/>
  <c r="T667" i="1"/>
  <c r="S667" i="1"/>
  <c r="T666" i="1"/>
  <c r="S666" i="1"/>
  <c r="T665" i="1"/>
  <c r="S665" i="1"/>
  <c r="T664" i="1"/>
  <c r="S664" i="1"/>
  <c r="T663" i="1"/>
  <c r="S663" i="1"/>
  <c r="T662" i="1"/>
  <c r="S662" i="1"/>
  <c r="T661" i="1"/>
  <c r="S661" i="1"/>
  <c r="T660" i="1"/>
  <c r="S660" i="1"/>
  <c r="T659" i="1"/>
  <c r="S659" i="1"/>
  <c r="T658" i="1"/>
  <c r="S658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593" i="1"/>
  <c r="S593" i="1"/>
  <c r="T592" i="1"/>
  <c r="S592" i="1"/>
  <c r="T591" i="1"/>
  <c r="S591" i="1"/>
  <c r="T590" i="1"/>
  <c r="S590" i="1"/>
  <c r="T589" i="1"/>
  <c r="S589" i="1"/>
  <c r="T588" i="1"/>
  <c r="S588" i="1"/>
  <c r="T587" i="1"/>
  <c r="S587" i="1"/>
  <c r="T586" i="1"/>
  <c r="S586" i="1"/>
  <c r="T585" i="1"/>
  <c r="S585" i="1"/>
  <c r="T584" i="1"/>
  <c r="S584" i="1"/>
  <c r="T583" i="1"/>
  <c r="S583" i="1"/>
  <c r="T582" i="1"/>
  <c r="S582" i="1"/>
  <c r="T581" i="1"/>
  <c r="S581" i="1"/>
  <c r="T580" i="1"/>
  <c r="S580" i="1"/>
  <c r="T579" i="1"/>
  <c r="S579" i="1"/>
  <c r="T578" i="1"/>
  <c r="S578" i="1"/>
  <c r="T577" i="1"/>
  <c r="S577" i="1"/>
  <c r="T576" i="1"/>
  <c r="S576" i="1"/>
  <c r="T575" i="1"/>
  <c r="S575" i="1"/>
  <c r="T574" i="1"/>
  <c r="S574" i="1"/>
  <c r="T573" i="1"/>
  <c r="S573" i="1"/>
  <c r="T572" i="1"/>
  <c r="S572" i="1"/>
  <c r="T571" i="1"/>
  <c r="S571" i="1"/>
  <c r="T570" i="1"/>
  <c r="S570" i="1"/>
  <c r="T569" i="1"/>
  <c r="S569" i="1"/>
  <c r="T568" i="1"/>
  <c r="S568" i="1"/>
  <c r="T567" i="1"/>
  <c r="S567" i="1"/>
  <c r="T566" i="1"/>
  <c r="S566" i="1"/>
  <c r="T565" i="1"/>
  <c r="S565" i="1"/>
  <c r="T564" i="1"/>
  <c r="S564" i="1"/>
  <c r="T563" i="1"/>
  <c r="S563" i="1"/>
  <c r="T562" i="1"/>
  <c r="S562" i="1"/>
  <c r="T561" i="1"/>
  <c r="S561" i="1"/>
  <c r="T560" i="1"/>
  <c r="S560" i="1"/>
  <c r="T559" i="1"/>
  <c r="S559" i="1"/>
  <c r="T558" i="1"/>
  <c r="S558" i="1"/>
  <c r="T557" i="1"/>
  <c r="S557" i="1"/>
  <c r="T556" i="1"/>
  <c r="S556" i="1"/>
  <c r="T555" i="1"/>
  <c r="S555" i="1"/>
  <c r="T554" i="1"/>
  <c r="S554" i="1"/>
  <c r="T553" i="1"/>
  <c r="S553" i="1"/>
  <c r="T552" i="1"/>
  <c r="S552" i="1"/>
  <c r="T551" i="1"/>
  <c r="S551" i="1"/>
  <c r="T550" i="1"/>
  <c r="S550" i="1"/>
  <c r="T549" i="1"/>
  <c r="S549" i="1"/>
  <c r="T548" i="1"/>
  <c r="S548" i="1"/>
  <c r="T547" i="1"/>
  <c r="S547" i="1"/>
  <c r="T546" i="1"/>
  <c r="S546" i="1"/>
  <c r="T545" i="1"/>
  <c r="S545" i="1"/>
  <c r="T544" i="1"/>
  <c r="S544" i="1"/>
  <c r="T543" i="1"/>
  <c r="S543" i="1"/>
  <c r="T542" i="1"/>
  <c r="S542" i="1"/>
  <c r="T541" i="1"/>
  <c r="S541" i="1"/>
  <c r="T540" i="1"/>
  <c r="S540" i="1"/>
  <c r="T539" i="1"/>
  <c r="S539" i="1"/>
  <c r="T538" i="1"/>
  <c r="S538" i="1"/>
  <c r="T537" i="1"/>
  <c r="S537" i="1"/>
  <c r="T536" i="1"/>
  <c r="S536" i="1"/>
  <c r="T535" i="1"/>
  <c r="S535" i="1"/>
  <c r="T534" i="1"/>
  <c r="S534" i="1"/>
  <c r="T533" i="1"/>
  <c r="S533" i="1"/>
  <c r="T532" i="1"/>
  <c r="S532" i="1"/>
  <c r="T531" i="1"/>
  <c r="S531" i="1"/>
  <c r="T530" i="1"/>
  <c r="S530" i="1"/>
  <c r="T529" i="1"/>
  <c r="S529" i="1"/>
  <c r="T528" i="1"/>
  <c r="S528" i="1"/>
  <c r="T527" i="1"/>
  <c r="S527" i="1"/>
  <c r="T526" i="1"/>
  <c r="S526" i="1"/>
  <c r="T525" i="1"/>
  <c r="S525" i="1"/>
  <c r="T524" i="1"/>
  <c r="S524" i="1"/>
  <c r="T523" i="1"/>
  <c r="S523" i="1"/>
  <c r="T522" i="1"/>
  <c r="S522" i="1"/>
  <c r="T521" i="1"/>
  <c r="S521" i="1"/>
  <c r="T520" i="1"/>
  <c r="S520" i="1"/>
  <c r="T519" i="1"/>
  <c r="S519" i="1"/>
  <c r="T518" i="1"/>
  <c r="S518" i="1"/>
  <c r="T517" i="1"/>
  <c r="S517" i="1"/>
  <c r="T516" i="1"/>
  <c r="S516" i="1"/>
  <c r="T515" i="1"/>
  <c r="S515" i="1"/>
  <c r="T514" i="1"/>
  <c r="S514" i="1"/>
  <c r="T513" i="1"/>
  <c r="S513" i="1"/>
  <c r="T512" i="1"/>
  <c r="S512" i="1"/>
  <c r="T511" i="1"/>
  <c r="S511" i="1"/>
  <c r="T510" i="1"/>
  <c r="S510" i="1"/>
  <c r="T509" i="1"/>
  <c r="S509" i="1"/>
  <c r="T508" i="1"/>
  <c r="S508" i="1"/>
  <c r="T507" i="1"/>
  <c r="S507" i="1"/>
  <c r="T506" i="1"/>
  <c r="S506" i="1"/>
  <c r="T505" i="1"/>
  <c r="S505" i="1"/>
  <c r="T504" i="1"/>
  <c r="S504" i="1"/>
  <c r="T503" i="1"/>
  <c r="S503" i="1"/>
  <c r="T502" i="1"/>
  <c r="S502" i="1"/>
  <c r="T501" i="1"/>
  <c r="S501" i="1"/>
  <c r="T500" i="1"/>
  <c r="S500" i="1"/>
  <c r="T499" i="1"/>
  <c r="S499" i="1"/>
  <c r="T498" i="1"/>
  <c r="S498" i="1"/>
  <c r="T497" i="1"/>
  <c r="S497" i="1"/>
  <c r="T496" i="1"/>
  <c r="S496" i="1"/>
  <c r="T495" i="1"/>
  <c r="S495" i="1"/>
  <c r="T494" i="1"/>
  <c r="S494" i="1"/>
  <c r="T493" i="1"/>
  <c r="S493" i="1"/>
  <c r="T492" i="1"/>
  <c r="S492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A65" i="17" l="1"/>
  <c r="U36" i="17" s="1"/>
  <c r="V1" i="17" s="1"/>
  <c r="B1" i="15" s="1"/>
</calcChain>
</file>

<file path=xl/comments1.xml><?xml version="1.0" encoding="utf-8"?>
<comments xmlns="http://schemas.openxmlformats.org/spreadsheetml/2006/main">
  <authors>
    <author>Hitman</author>
  </authors>
  <commentList>
    <comment ref="C70" authorId="0" shapeId="0">
      <text>
        <r>
          <rPr>
            <b/>
            <sz val="9"/>
            <color rgb="FF000000"/>
            <rFont val="Tahoma"/>
            <family val="2"/>
            <charset val="204"/>
          </rPr>
          <t xml:space="preserve">Например:
</t>
        </r>
        <r>
          <rPr>
            <sz val="9"/>
            <color rgb="FF000000"/>
            <rFont val="Tahoma"/>
            <family val="2"/>
            <charset val="204"/>
          </rPr>
          <t>1. курьер некорректно выбрал статус
2. В Банк поступили некачественные фотографии Клиента/документов</t>
        </r>
      </text>
    </comment>
  </commentList>
</comments>
</file>

<file path=xl/comments2.xml><?xml version="1.0" encoding="utf-8"?>
<comments xmlns="http://schemas.openxmlformats.org/spreadsheetml/2006/main">
  <authors>
    <author>Шерстнев Сергей Геннадьевич</author>
  </authors>
  <commentList>
    <comment ref="G3" authorId="0" shapeId="0">
      <text>
        <r>
          <rPr>
            <sz val="9"/>
            <color indexed="81"/>
            <rFont val="Tahoma"/>
            <family val="2"/>
            <charset val="204"/>
          </rPr>
          <t xml:space="preserve">указать дни недели, например, "пн, вт, ср, чт, пт"
</t>
        </r>
      </text>
    </comment>
  </commentList>
</comments>
</file>

<file path=xl/sharedStrings.xml><?xml version="1.0" encoding="utf-8"?>
<sst xmlns="http://schemas.openxmlformats.org/spreadsheetml/2006/main" count="15203" uniqueCount="1433">
  <si>
    <t>Доставка (да/нет)</t>
  </si>
  <si>
    <t>№</t>
  </si>
  <si>
    <t xml:space="preserve">Параметры/условия </t>
  </si>
  <si>
    <t>Требования Банка</t>
  </si>
  <si>
    <t>География доставки</t>
  </si>
  <si>
    <t>Сроки доставки</t>
  </si>
  <si>
    <t>Москва</t>
  </si>
  <si>
    <t>Услуга "Доставка ко времени"</t>
  </si>
  <si>
    <t>Коммуникация с Клиентом</t>
  </si>
  <si>
    <t>SMS-информирование по схеме, согласованной с Банком (этапы на которых проводится информирование Клиента и тексты sms также должны быть согласованы с Банком)</t>
  </si>
  <si>
    <t>Предварительная коммуникация (уточнение времени и адреса доставки) по скриптам, согласованным с Банком</t>
  </si>
  <si>
    <t>Забор отправлений</t>
  </si>
  <si>
    <t>Работники/сервисы Поставщика услуг</t>
  </si>
  <si>
    <t>Выделенный почтовый ящик для оперативного обмена информацией</t>
  </si>
  <si>
    <t>Иное (указать в комментарии)</t>
  </si>
  <si>
    <t>Предоставление детализации звонков и sms Клиентам от оператора связи на ежемесячной основе</t>
  </si>
  <si>
    <t>ВЫЗОВ КУРЬЕРА</t>
  </si>
  <si>
    <t>АДРЕСА</t>
  </si>
  <si>
    <t>Отслеживание отправлений в режиме on-line на сайте Поставщика услуг</t>
  </si>
  <si>
    <t>Передача статусов доставки в режиме n-раз в сутки в Банк</t>
  </si>
  <si>
    <t>Возврат отправлений/документов</t>
  </si>
  <si>
    <t>Компания внесена в реестр операторов, осуществляющих обработку персональных данных</t>
  </si>
  <si>
    <t>Возможность аренды программного обеспечения Поставщика для использования работниками Банка</t>
  </si>
  <si>
    <t xml:space="preserve">Комментарий Поставщика услуг </t>
  </si>
  <si>
    <t xml:space="preserve">Выезд курьера(финансового консультанта) к Клиенту </t>
  </si>
  <si>
    <t>ПРОЦЕДУРА УСТАНОВЛЕНИЯ ЛИЧНОСТИ</t>
  </si>
  <si>
    <t>ПРОЦЕДУРА ПРОВЕРКИ ДОКУМЕНТОВ НА ПОДЛИННОСТЬ</t>
  </si>
  <si>
    <t>ПРОЦЕДУРА СБОРА ДОКУМЕНТОВ и ПРОВЕРКИ  СООТВЕТСВИЯ ЛИЦА ПРЕДОСТАВЛЕННЫМ ДОКУМЕНТАМ, УДОСТОВЕРЯЮЩИМ ЛИЧНОСТЬ</t>
  </si>
  <si>
    <t>ПРОЦЕДУРА КОНТРОЛЯ ЗАПОЛНЕНИЯ ПЕЧАТНЫХ ФОРМ КЛИЕНТОМ (корректность, проставление подписей, а также заполнение клиентом рукописных записей, согласно инструкциям Банка)</t>
  </si>
  <si>
    <t>ПРОЦЕДУРА ФОТОГРАФИРОВАНИЯ КЛИЕНТА согласно Инструкции Банка</t>
  </si>
  <si>
    <t>Время доставки до Клиента (по времени региона получателя)</t>
  </si>
  <si>
    <t xml:space="preserve">Передача статусов доставки в режиме on-line в Банк (любое время) </t>
  </si>
  <si>
    <t>Настройка статусов под Заказчика и обязательность заполнения комментариев при выборе определенных статусов</t>
  </si>
  <si>
    <t>ПРОЦЕДУРА ИСПРАВЛЕНИЯ ВЫЯВЛЕННЫХ НЕДОЧЕТОВ/ПРОБЛЕМ и сроки исправления</t>
  </si>
  <si>
    <t>Возможность расчета стоимости в "Личном кабинете" или автоматическое ежедневное формирование отчета к сверке оплаты (нарастающим итогом)</t>
  </si>
  <si>
    <t>Коммуникация с Заказчиком в случае невозможности дозвона до Клиента в установленный период</t>
  </si>
  <si>
    <t>Запросы по API</t>
  </si>
  <si>
    <t>Информационная таблица возможностей по доставке клиенту банковского продукта лично в руки С ФОТОГРАФИРОВАНИЕМ</t>
  </si>
  <si>
    <t xml:space="preserve">Вид услуги </t>
  </si>
  <si>
    <t>Стоимость, руб. с учетом НДС</t>
  </si>
  <si>
    <t>Внесение изменений в IT-системы на стороне поставщика (предоставить описание, сроки, процесс совместного тестирования и определение сроков перехода)</t>
  </si>
  <si>
    <t>Центральный федеральный округ</t>
  </si>
  <si>
    <t>Южный федеральный округ</t>
  </si>
  <si>
    <t>Приволжский федеральный округ</t>
  </si>
  <si>
    <t>Уральский федеральный округ</t>
  </si>
  <si>
    <t>Северо-Западный федеральный округ</t>
  </si>
  <si>
    <t>Сибирский федеральный округ</t>
  </si>
  <si>
    <t>Дальневосточный федеральный округ</t>
  </si>
  <si>
    <t xml:space="preserve">Опыт работы по доставке банковских продуктов </t>
  </si>
  <si>
    <t>Система скидок с учетом количества отправлений в месяц, руб.</t>
  </si>
  <si>
    <t>Возможность изменения Клиентом даты доставки через "Личный кабинет"</t>
  </si>
  <si>
    <t>Возможность изменения Клиентом даты доставки на звонке</t>
  </si>
  <si>
    <t>АНКЕТА УЧАСТНИКА</t>
  </si>
  <si>
    <t>Алтайский край</t>
  </si>
  <si>
    <t>Алейск</t>
  </si>
  <si>
    <t>Алтайское</t>
  </si>
  <si>
    <t>Барнаул</t>
  </si>
  <si>
    <t>Белокуриха</t>
  </si>
  <si>
    <t>Бийск</t>
  </si>
  <si>
    <t>Благовещенка</t>
  </si>
  <si>
    <t>Волчиха</t>
  </si>
  <si>
    <t>Горняк</t>
  </si>
  <si>
    <t>Заринск</t>
  </si>
  <si>
    <t>Змеиногорск</t>
  </si>
  <si>
    <t>Камень-на-Оби</t>
  </si>
  <si>
    <t>Кулунда</t>
  </si>
  <si>
    <t>Михайловское</t>
  </si>
  <si>
    <t>Новоалтайск</t>
  </si>
  <si>
    <t>Павловск</t>
  </si>
  <si>
    <t>Поспелиха</t>
  </si>
  <si>
    <t>Рубцовск</t>
  </si>
  <si>
    <t>Сибирский</t>
  </si>
  <si>
    <t>Славгород</t>
  </si>
  <si>
    <t>Тальменка</t>
  </si>
  <si>
    <t>Шипуново</t>
  </si>
  <si>
    <t>Южный</t>
  </si>
  <si>
    <t>Яровое</t>
  </si>
  <si>
    <t>Амурская область</t>
  </si>
  <si>
    <t>Белогорск</t>
  </si>
  <si>
    <t>Благовещенск</t>
  </si>
  <si>
    <t>Завитинск</t>
  </si>
  <si>
    <t>Зея</t>
  </si>
  <si>
    <t>Магдагачи</t>
  </si>
  <si>
    <t>Прогресс</t>
  </si>
  <si>
    <t>Райчихинск</t>
  </si>
  <si>
    <t>Свободный</t>
  </si>
  <si>
    <t>Тында</t>
  </si>
  <si>
    <t>Шимановск</t>
  </si>
  <si>
    <t>Архангельская область</t>
  </si>
  <si>
    <t>Архангельск</t>
  </si>
  <si>
    <t>Вельск</t>
  </si>
  <si>
    <t>Вычегодский</t>
  </si>
  <si>
    <t>Каргополь</t>
  </si>
  <si>
    <t>Коноша</t>
  </si>
  <si>
    <t>Коряжма</t>
  </si>
  <si>
    <t>Котлас</t>
  </si>
  <si>
    <t>Мирный</t>
  </si>
  <si>
    <t>Новодвинск</t>
  </si>
  <si>
    <t>Няндома</t>
  </si>
  <si>
    <t>Онега</t>
  </si>
  <si>
    <t>Плесецк</t>
  </si>
  <si>
    <t>Северодвинск</t>
  </si>
  <si>
    <t>Астраханская область</t>
  </si>
  <si>
    <t>Астрахань</t>
  </si>
  <si>
    <t>Ахтубинск</t>
  </si>
  <si>
    <t>Володарский</t>
  </si>
  <si>
    <t>Знаменск</t>
  </si>
  <si>
    <t>Икряное</t>
  </si>
  <si>
    <t>Камызяк</t>
  </si>
  <si>
    <t>Красный Яр</t>
  </si>
  <si>
    <t>Нариманов</t>
  </si>
  <si>
    <t>Харабали</t>
  </si>
  <si>
    <t>Белгородская область</t>
  </si>
  <si>
    <t>Алексеевка</t>
  </si>
  <si>
    <t>Белгород</t>
  </si>
  <si>
    <t>Борисовка</t>
  </si>
  <si>
    <t>Валуйки</t>
  </si>
  <si>
    <t>Волоконовка</t>
  </si>
  <si>
    <t>Губкин</t>
  </si>
  <si>
    <t>Новый Оскол</t>
  </si>
  <si>
    <t>Разумное</t>
  </si>
  <si>
    <t>Ракитное</t>
  </si>
  <si>
    <t>Ровеньки</t>
  </si>
  <si>
    <t>Северный</t>
  </si>
  <si>
    <t>Старый Оскол</t>
  </si>
  <si>
    <t>Строитель</t>
  </si>
  <si>
    <t>Чернянка</t>
  </si>
  <si>
    <t>Шебекино</t>
  </si>
  <si>
    <t>Брянская область</t>
  </si>
  <si>
    <t>Брянск</t>
  </si>
  <si>
    <t>Дятьково</t>
  </si>
  <si>
    <t>Жуковка</t>
  </si>
  <si>
    <t>Карачев</t>
  </si>
  <si>
    <t>Клетня</t>
  </si>
  <si>
    <t>Климово</t>
  </si>
  <si>
    <t>Клинцы</t>
  </si>
  <si>
    <t>Навля</t>
  </si>
  <si>
    <t>Новозыбков</t>
  </si>
  <si>
    <t>Почеп</t>
  </si>
  <si>
    <t>Сельцо</t>
  </si>
  <si>
    <t>Стародуб</t>
  </si>
  <si>
    <t>Сураж</t>
  </si>
  <si>
    <t>Трубчевск</t>
  </si>
  <si>
    <t>Унеча</t>
  </si>
  <si>
    <t>Фокино</t>
  </si>
  <si>
    <t>Владимирская область</t>
  </si>
  <si>
    <t>Александров</t>
  </si>
  <si>
    <t>Владимир</t>
  </si>
  <si>
    <t>Вязники</t>
  </si>
  <si>
    <t>Гороховец</t>
  </si>
  <si>
    <t>Гусь-Хрустальный</t>
  </si>
  <si>
    <t>Камешково</t>
  </si>
  <si>
    <t>Карабаново</t>
  </si>
  <si>
    <t>Киржач</t>
  </si>
  <si>
    <t>Ковров</t>
  </si>
  <si>
    <t>Кольчугино</t>
  </si>
  <si>
    <t>Лакинск</t>
  </si>
  <si>
    <t>Меленки</t>
  </si>
  <si>
    <t>Муром</t>
  </si>
  <si>
    <t>Петушки</t>
  </si>
  <si>
    <t>Покров</t>
  </si>
  <si>
    <t>Радужный</t>
  </si>
  <si>
    <t>Собинка</t>
  </si>
  <si>
    <t>Струнино</t>
  </si>
  <si>
    <t>Судогда</t>
  </si>
  <si>
    <t>Суздаль</t>
  </si>
  <si>
    <t>Юрьев-Польский</t>
  </si>
  <si>
    <t>Волгоградская область</t>
  </si>
  <si>
    <t>Волгоград</t>
  </si>
  <si>
    <t>Волжский</t>
  </si>
  <si>
    <t>Городище</t>
  </si>
  <si>
    <t>Дубовка</t>
  </si>
  <si>
    <t>Елань</t>
  </si>
  <si>
    <t>Жирновск</t>
  </si>
  <si>
    <t>Иловля</t>
  </si>
  <si>
    <t>Калач-на-Дону</t>
  </si>
  <si>
    <t>Камышин</t>
  </si>
  <si>
    <t>Котельниково</t>
  </si>
  <si>
    <t>Котово</t>
  </si>
  <si>
    <t>Краснослободск</t>
  </si>
  <si>
    <t>Ленинск</t>
  </si>
  <si>
    <t>Михайловка</t>
  </si>
  <si>
    <t>Николаевск</t>
  </si>
  <si>
    <t>Новоаннинский</t>
  </si>
  <si>
    <t>Палласовка</t>
  </si>
  <si>
    <t>Петров Вал</t>
  </si>
  <si>
    <t>Светлый Яр</t>
  </si>
  <si>
    <t>Средняя Ахтуба</t>
  </si>
  <si>
    <t>Суровикино</t>
  </si>
  <si>
    <t>Урюпинск</t>
  </si>
  <si>
    <t>Фролово</t>
  </si>
  <si>
    <t>Вологодская область</t>
  </si>
  <si>
    <t>Бабаево</t>
  </si>
  <si>
    <t>Великий Устюг</t>
  </si>
  <si>
    <t>Вологда</t>
  </si>
  <si>
    <t>Вытегра</t>
  </si>
  <si>
    <t>Грязовец</t>
  </si>
  <si>
    <t>Кадуй</t>
  </si>
  <si>
    <t>Сокол</t>
  </si>
  <si>
    <t>Харовск</t>
  </si>
  <si>
    <t>Череповец</t>
  </si>
  <si>
    <t>Шексна</t>
  </si>
  <si>
    <t>Воронежская область</t>
  </si>
  <si>
    <t>Анна</t>
  </si>
  <si>
    <t>Бобров</t>
  </si>
  <si>
    <t>Богучар</t>
  </si>
  <si>
    <t>Борисоглебск</t>
  </si>
  <si>
    <t>Бутурлиновка</t>
  </si>
  <si>
    <t>Воронеж</t>
  </si>
  <si>
    <t>Грибановский</t>
  </si>
  <si>
    <t>Калач</t>
  </si>
  <si>
    <t>Кантемировка</t>
  </si>
  <si>
    <t>Лиски</t>
  </si>
  <si>
    <t>Новая Усмань</t>
  </si>
  <si>
    <t>Нововоронеж</t>
  </si>
  <si>
    <t>Острогожск</t>
  </si>
  <si>
    <t>Поворино</t>
  </si>
  <si>
    <t>Россошь</t>
  </si>
  <si>
    <t>Семилуки</t>
  </si>
  <si>
    <t>Таловая</t>
  </si>
  <si>
    <t>Эртиль</t>
  </si>
  <si>
    <t>Еврейская Автономная Область</t>
  </si>
  <si>
    <t>Биробиджан</t>
  </si>
  <si>
    <t>Забайкальский край</t>
  </si>
  <si>
    <t>Агинское</t>
  </si>
  <si>
    <t>Атамановка</t>
  </si>
  <si>
    <t>Балей</t>
  </si>
  <si>
    <t>Борзя</t>
  </si>
  <si>
    <t>Горный</t>
  </si>
  <si>
    <t>Забайкальск</t>
  </si>
  <si>
    <t>Карымское</t>
  </si>
  <si>
    <t>Краснокаменск</t>
  </si>
  <si>
    <t>Могойтуй</t>
  </si>
  <si>
    <t>Могоча</t>
  </si>
  <si>
    <t>Нерчинск</t>
  </si>
  <si>
    <t>Новокручининский</t>
  </si>
  <si>
    <t>Первомайский</t>
  </si>
  <si>
    <t>Петровск-Забайкальский</t>
  </si>
  <si>
    <t>Хилок</t>
  </si>
  <si>
    <t>Чернышевск</t>
  </si>
  <si>
    <t>Чита</t>
  </si>
  <si>
    <t>Шерловая Гора</t>
  </si>
  <si>
    <t>Шилка</t>
  </si>
  <si>
    <t>Ивановская область</t>
  </si>
  <si>
    <t>Вичуга</t>
  </si>
  <si>
    <t>Заволжск</t>
  </si>
  <si>
    <t>Иваново</t>
  </si>
  <si>
    <t>Кинешма</t>
  </si>
  <si>
    <t>Кохма</t>
  </si>
  <si>
    <t>Наволоки</t>
  </si>
  <si>
    <t>Приволжск</t>
  </si>
  <si>
    <t>Родники</t>
  </si>
  <si>
    <t>Тейково</t>
  </si>
  <si>
    <t>Фурманов</t>
  </si>
  <si>
    <t>Шуя</t>
  </si>
  <si>
    <t>Южа</t>
  </si>
  <si>
    <t>Юрьевец</t>
  </si>
  <si>
    <t>Иркутская область</t>
  </si>
  <si>
    <t>Ангарск</t>
  </si>
  <si>
    <t>Байкальск</t>
  </si>
  <si>
    <t>Бодайбо</t>
  </si>
  <si>
    <t>Братск</t>
  </si>
  <si>
    <t>Вихоревка</t>
  </si>
  <si>
    <t>Железногорск-Илимский</t>
  </si>
  <si>
    <t>Зима</t>
  </si>
  <si>
    <t>Иркутск</t>
  </si>
  <si>
    <t>Киренск</t>
  </si>
  <si>
    <t>Маркова</t>
  </si>
  <si>
    <t>Нижнеудинск</t>
  </si>
  <si>
    <t>Саянск</t>
  </si>
  <si>
    <t>Свирск</t>
  </si>
  <si>
    <t>Слюдянка</t>
  </si>
  <si>
    <t>Тайшет</t>
  </si>
  <si>
    <t>Тулун</t>
  </si>
  <si>
    <t>Усолье-Сибирское</t>
  </si>
  <si>
    <t>Усть-Илимск</t>
  </si>
  <si>
    <t>Усть-Кут</t>
  </si>
  <si>
    <t>Усть-Ордынский</t>
  </si>
  <si>
    <t>Черемхово</t>
  </si>
  <si>
    <t>Чунский</t>
  </si>
  <si>
    <t>Шелехов</t>
  </si>
  <si>
    <t>Калининградская область</t>
  </si>
  <si>
    <t>Балтийск</t>
  </si>
  <si>
    <t>Гвардейск</t>
  </si>
  <si>
    <t>Гурьевск</t>
  </si>
  <si>
    <t>Гусев</t>
  </si>
  <si>
    <t>Зеленоградск</t>
  </si>
  <si>
    <t>Калининград</t>
  </si>
  <si>
    <t>Неман</t>
  </si>
  <si>
    <t>Пионерский</t>
  </si>
  <si>
    <t>Светлогорск</t>
  </si>
  <si>
    <t>Светлый</t>
  </si>
  <si>
    <t>Советск</t>
  </si>
  <si>
    <t>Черняховск</t>
  </si>
  <si>
    <t>Калужская область</t>
  </si>
  <si>
    <t>Балабаново</t>
  </si>
  <si>
    <t>Боровск</t>
  </si>
  <si>
    <t>Воротынск</t>
  </si>
  <si>
    <t>Ермолино</t>
  </si>
  <si>
    <t>Жуков</t>
  </si>
  <si>
    <t>Калуга</t>
  </si>
  <si>
    <t>Киров</t>
  </si>
  <si>
    <t>Козельск</t>
  </si>
  <si>
    <t>Кондрово</t>
  </si>
  <si>
    <t>Кремёнки</t>
  </si>
  <si>
    <t>Людиново</t>
  </si>
  <si>
    <t>Малоярославец</t>
  </si>
  <si>
    <t>Обнинск</t>
  </si>
  <si>
    <t>Сосенский</t>
  </si>
  <si>
    <t>Сухиничи</t>
  </si>
  <si>
    <t>Товарково</t>
  </si>
  <si>
    <t>Камчатский край</t>
  </si>
  <si>
    <t>Вилючинск</t>
  </si>
  <si>
    <t>Елизово</t>
  </si>
  <si>
    <t>Беломорск</t>
  </si>
  <si>
    <t>Кемеровская область</t>
  </si>
  <si>
    <t>Анжеро-Судженск</t>
  </si>
  <si>
    <t>Бачатский</t>
  </si>
  <si>
    <t>Белово</t>
  </si>
  <si>
    <t>Берёзовский</t>
  </si>
  <si>
    <t>Грамотеино</t>
  </si>
  <si>
    <t>Инской</t>
  </si>
  <si>
    <t>Калтан</t>
  </si>
  <si>
    <t>Кемерово</t>
  </si>
  <si>
    <t>Киселёвск</t>
  </si>
  <si>
    <t>Краснобродский</t>
  </si>
  <si>
    <t>Ленинск-Кузнецкий</t>
  </si>
  <si>
    <t>Мариинск</t>
  </si>
  <si>
    <t>Междуреченск</t>
  </si>
  <si>
    <t>Мыски</t>
  </si>
  <si>
    <t>Новокузнецк</t>
  </si>
  <si>
    <t>Новый Городок</t>
  </si>
  <si>
    <t>Осинники</t>
  </si>
  <si>
    <t>Полысаево</t>
  </si>
  <si>
    <t>Прокопьевск</t>
  </si>
  <si>
    <t>Промышленная</t>
  </si>
  <si>
    <t>Тайга</t>
  </si>
  <si>
    <t>Таштагол</t>
  </si>
  <si>
    <t>Топки</t>
  </si>
  <si>
    <t>Тяжинский</t>
  </si>
  <si>
    <t>Шерегеш</t>
  </si>
  <si>
    <t>Юрга</t>
  </si>
  <si>
    <t>Яшкино</t>
  </si>
  <si>
    <t>Яя</t>
  </si>
  <si>
    <t>Кировская область</t>
  </si>
  <si>
    <t>Белая Холуница</t>
  </si>
  <si>
    <t>Вятские Поляны</t>
  </si>
  <si>
    <t>Зуевка</t>
  </si>
  <si>
    <t>Кирово-Чепецк</t>
  </si>
  <si>
    <t>Кирс</t>
  </si>
  <si>
    <t>Котельнич</t>
  </si>
  <si>
    <t>Луза</t>
  </si>
  <si>
    <t>Омутнинск</t>
  </si>
  <si>
    <t>Слободской</t>
  </si>
  <si>
    <t>Сосновка</t>
  </si>
  <si>
    <t>Уржум</t>
  </si>
  <si>
    <t>Яранск</t>
  </si>
  <si>
    <t>Микунь</t>
  </si>
  <si>
    <t>Костромская область</t>
  </si>
  <si>
    <t>Буй</t>
  </si>
  <si>
    <t>Ветлужский</t>
  </si>
  <si>
    <t>Волгореченск</t>
  </si>
  <si>
    <t>Галич</t>
  </si>
  <si>
    <t>Кострома</t>
  </si>
  <si>
    <t>Мантурово</t>
  </si>
  <si>
    <t>Нерехта</t>
  </si>
  <si>
    <t>Шарья</t>
  </si>
  <si>
    <t>Краснодарский край</t>
  </si>
  <si>
    <t>Абинск</t>
  </si>
  <si>
    <t>Анапа</t>
  </si>
  <si>
    <t>Анапская</t>
  </si>
  <si>
    <t>Анастасиевская</t>
  </si>
  <si>
    <t>Апшеронск</t>
  </si>
  <si>
    <t>Армавир</t>
  </si>
  <si>
    <t>Афипский</t>
  </si>
  <si>
    <t>Ахтырский</t>
  </si>
  <si>
    <t>Белая Глина</t>
  </si>
  <si>
    <t>Белореченск</t>
  </si>
  <si>
    <t>Брюховецкая</t>
  </si>
  <si>
    <t>Варениковская</t>
  </si>
  <si>
    <t>Васюринская</t>
  </si>
  <si>
    <t>Выселки</t>
  </si>
  <si>
    <t>Геленджик</t>
  </si>
  <si>
    <t>Горячий Ключ</t>
  </si>
  <si>
    <t>Гулькевичи</t>
  </si>
  <si>
    <t>Динская</t>
  </si>
  <si>
    <t>Ейск</t>
  </si>
  <si>
    <t>Елизаветинская</t>
  </si>
  <si>
    <t>Ильский</t>
  </si>
  <si>
    <t>Кавказская</t>
  </si>
  <si>
    <t>Казанская</t>
  </si>
  <si>
    <t>Калининская</t>
  </si>
  <si>
    <t>Каневская</t>
  </si>
  <si>
    <t>Кореновск</t>
  </si>
  <si>
    <t>Краснодар</t>
  </si>
  <si>
    <t>Кропоткин</t>
  </si>
  <si>
    <t>Крыловская</t>
  </si>
  <si>
    <t>Крымск</t>
  </si>
  <si>
    <t>Курганинск</t>
  </si>
  <si>
    <t>Кущёвская</t>
  </si>
  <si>
    <t>Лабинск</t>
  </si>
  <si>
    <t>Ладожская</t>
  </si>
  <si>
    <t>Ленинградская</t>
  </si>
  <si>
    <t>Марьянская</t>
  </si>
  <si>
    <t>Медведовская</t>
  </si>
  <si>
    <t>Мостовской</t>
  </si>
  <si>
    <t>Новокубанск</t>
  </si>
  <si>
    <t>Новоминская</t>
  </si>
  <si>
    <t>Новомихайловский</t>
  </si>
  <si>
    <t>Новомышастовская</t>
  </si>
  <si>
    <t>Новопокровская</t>
  </si>
  <si>
    <t>Новороссийск</t>
  </si>
  <si>
    <t>Новотитаровская</t>
  </si>
  <si>
    <t>Октябрьская</t>
  </si>
  <si>
    <t>Отрадная</t>
  </si>
  <si>
    <t>Павловская</t>
  </si>
  <si>
    <t>Петровская</t>
  </si>
  <si>
    <t>Пластуновская</t>
  </si>
  <si>
    <t>Платнировская</t>
  </si>
  <si>
    <t>Полтавская</t>
  </si>
  <si>
    <t>Приморско-Ахтарск</t>
  </si>
  <si>
    <t>Псебай</t>
  </si>
  <si>
    <t>Северская</t>
  </si>
  <si>
    <t>Славянск-на-Кубани</t>
  </si>
  <si>
    <t>Сочи</t>
  </si>
  <si>
    <t>Старовеличковская</t>
  </si>
  <si>
    <t>Стародеревянковская</t>
  </si>
  <si>
    <t>Староминская</t>
  </si>
  <si>
    <t>Старомышастовская</t>
  </si>
  <si>
    <t>Старонижестеблиевская</t>
  </si>
  <si>
    <t>Старотитаровская</t>
  </si>
  <si>
    <t>Старощербиновская</t>
  </si>
  <si>
    <t>Тамань</t>
  </si>
  <si>
    <t>Тбилисская</t>
  </si>
  <si>
    <t>Темрюк</t>
  </si>
  <si>
    <t>Тимашёвск</t>
  </si>
  <si>
    <t>Тихорецк</t>
  </si>
  <si>
    <t>Туапсе</t>
  </si>
  <si>
    <t>Успенское</t>
  </si>
  <si>
    <t>Усть-Лабинск</t>
  </si>
  <si>
    <t>Хадыженск</t>
  </si>
  <si>
    <t>Холмская</t>
  </si>
  <si>
    <t>Красноярский край</t>
  </si>
  <si>
    <t>Ачинск</t>
  </si>
  <si>
    <t>Берёзовка</t>
  </si>
  <si>
    <t>Боготол</t>
  </si>
  <si>
    <t>Богучаны</t>
  </si>
  <si>
    <t>Бородино</t>
  </si>
  <si>
    <t>Дивногорск</t>
  </si>
  <si>
    <t>Дудинка</t>
  </si>
  <si>
    <t>Емельяново</t>
  </si>
  <si>
    <t>Енисейск</t>
  </si>
  <si>
    <t>Железногорск</t>
  </si>
  <si>
    <t>Заозёрный</t>
  </si>
  <si>
    <t>Зеленогорск</t>
  </si>
  <si>
    <t>Иланский</t>
  </si>
  <si>
    <t>Канск</t>
  </si>
  <si>
    <t>Кодинск</t>
  </si>
  <si>
    <t>Красноярск</t>
  </si>
  <si>
    <t>Курагино</t>
  </si>
  <si>
    <t>Лесосибирск</t>
  </si>
  <si>
    <t>Минусинск</t>
  </si>
  <si>
    <t>Назарово</t>
  </si>
  <si>
    <t>Норильск</t>
  </si>
  <si>
    <t>Сосновоборск</t>
  </si>
  <si>
    <t>Ужур</t>
  </si>
  <si>
    <t>Уяр</t>
  </si>
  <si>
    <t>Шарыпово</t>
  </si>
  <si>
    <t>Шушенское</t>
  </si>
  <si>
    <t>Курганская область</t>
  </si>
  <si>
    <t>Далматово</t>
  </si>
  <si>
    <t>Катайск</t>
  </si>
  <si>
    <t>Куртамыш</t>
  </si>
  <si>
    <t>Петухово</t>
  </si>
  <si>
    <t>Шадринск</t>
  </si>
  <si>
    <t>Шумиха</t>
  </si>
  <si>
    <t>Щучье</t>
  </si>
  <si>
    <t>Курская область</t>
  </si>
  <si>
    <t>Курган</t>
  </si>
  <si>
    <t>Курск</t>
  </si>
  <si>
    <t>Курчатов</t>
  </si>
  <si>
    <t>Льгов</t>
  </si>
  <si>
    <t>Обоянь</t>
  </si>
  <si>
    <t>Рыльск</t>
  </si>
  <si>
    <t>Щигры</t>
  </si>
  <si>
    <t>Санкт-Петербург</t>
  </si>
  <si>
    <t>Липецкая область</t>
  </si>
  <si>
    <t>Грязи</t>
  </si>
  <si>
    <t>Данков</t>
  </si>
  <si>
    <t>Елец</t>
  </si>
  <si>
    <t>Лебедянь</t>
  </si>
  <si>
    <t>Липецк</t>
  </si>
  <si>
    <t>Усмань</t>
  </si>
  <si>
    <t>Чаплыгин</t>
  </si>
  <si>
    <t>Магаданская область</t>
  </si>
  <si>
    <t>Магадан</t>
  </si>
  <si>
    <t>Мурманская область</t>
  </si>
  <si>
    <t>Апатиты</t>
  </si>
  <si>
    <t>Гаджиево</t>
  </si>
  <si>
    <t>Заозёрск</t>
  </si>
  <si>
    <t>Заполярный</t>
  </si>
  <si>
    <t>Кандалакша</t>
  </si>
  <si>
    <t>Кировск</t>
  </si>
  <si>
    <t>Ковдор</t>
  </si>
  <si>
    <t>Кола</t>
  </si>
  <si>
    <t>Мончегорск</t>
  </si>
  <si>
    <t>Мурманск</t>
  </si>
  <si>
    <t>Мурмаши</t>
  </si>
  <si>
    <t>Никель</t>
  </si>
  <si>
    <t>Оленегорск</t>
  </si>
  <si>
    <t>Полярные Зори</t>
  </si>
  <si>
    <t>Полярный</t>
  </si>
  <si>
    <t>Североморск</t>
  </si>
  <si>
    <t>Снежногорск</t>
  </si>
  <si>
    <t>Ненецкий автономный округ</t>
  </si>
  <si>
    <t>Нарьян-Мар</t>
  </si>
  <si>
    <t>Нижегородская область</t>
  </si>
  <si>
    <t>Арзамас</t>
  </si>
  <si>
    <t>Балахна</t>
  </si>
  <si>
    <t>Богородск</t>
  </si>
  <si>
    <t>Бор</t>
  </si>
  <si>
    <t>Володарск</t>
  </si>
  <si>
    <t>Ворсма</t>
  </si>
  <si>
    <t>Выкса</t>
  </si>
  <si>
    <t>Городец</t>
  </si>
  <si>
    <t>Дзержинск</t>
  </si>
  <si>
    <t>Заволжье</t>
  </si>
  <si>
    <t>Кстово</t>
  </si>
  <si>
    <t>Кулебаки</t>
  </si>
  <si>
    <t>Лукоянов</t>
  </si>
  <si>
    <t>Лысково</t>
  </si>
  <si>
    <t>Навашино</t>
  </si>
  <si>
    <t>Нижний Новгород</t>
  </si>
  <si>
    <t>Павлово</t>
  </si>
  <si>
    <t>Первомайск</t>
  </si>
  <si>
    <t>Саров</t>
  </si>
  <si>
    <t>Семёнов</t>
  </si>
  <si>
    <t>Сергач</t>
  </si>
  <si>
    <t>Урень</t>
  </si>
  <si>
    <t>Чкаловск</t>
  </si>
  <si>
    <t>Шахунья</t>
  </si>
  <si>
    <t>Новгородская область</t>
  </si>
  <si>
    <t>Боровичи</t>
  </si>
  <si>
    <t>Валдай</t>
  </si>
  <si>
    <t>Великий Новгород</t>
  </si>
  <si>
    <t>Малая Вишера</t>
  </si>
  <si>
    <t>Окуловка</t>
  </si>
  <si>
    <t>Пестово</t>
  </si>
  <si>
    <t>Сольцы</t>
  </si>
  <si>
    <t>Старая Русса</t>
  </si>
  <si>
    <t>Чудово</t>
  </si>
  <si>
    <t>Новосибирская область</t>
  </si>
  <si>
    <t>Барабинск</t>
  </si>
  <si>
    <t>Бердск</t>
  </si>
  <si>
    <t>Болотное</t>
  </si>
  <si>
    <t>Искитим</t>
  </si>
  <si>
    <t>Карасук</t>
  </si>
  <si>
    <t>Каргат</t>
  </si>
  <si>
    <t>Колывань</t>
  </si>
  <si>
    <t>Кольцово</t>
  </si>
  <si>
    <t>Коченёво</t>
  </si>
  <si>
    <t>Краснообск</t>
  </si>
  <si>
    <t>Криводановка</t>
  </si>
  <si>
    <t>Куйбышев</t>
  </si>
  <si>
    <t>Купино</t>
  </si>
  <si>
    <t>Линёво</t>
  </si>
  <si>
    <t>Маслянино</t>
  </si>
  <si>
    <t>Новосибирск</t>
  </si>
  <si>
    <t>Обь</t>
  </si>
  <si>
    <t>Сузун</t>
  </si>
  <si>
    <t>Татарск</t>
  </si>
  <si>
    <t>Тогучин</t>
  </si>
  <si>
    <t>Черепаново</t>
  </si>
  <si>
    <t>Чулым</t>
  </si>
  <si>
    <t>Омская область</t>
  </si>
  <si>
    <t>Большеречье</t>
  </si>
  <si>
    <t>Исилькуль</t>
  </si>
  <si>
    <t>Калачинск</t>
  </si>
  <si>
    <t>Любинский</t>
  </si>
  <si>
    <t>Муромцево</t>
  </si>
  <si>
    <t>Называевск</t>
  </si>
  <si>
    <t>Омск</t>
  </si>
  <si>
    <t>Таврическое</t>
  </si>
  <si>
    <t>Тара</t>
  </si>
  <si>
    <t>Тюкалинск</t>
  </si>
  <si>
    <t>Черлак</t>
  </si>
  <si>
    <t>Оренбургская область</t>
  </si>
  <si>
    <t>Абдулино</t>
  </si>
  <si>
    <t>Акбулак</t>
  </si>
  <si>
    <t>Бугуруслан</t>
  </si>
  <si>
    <t>Бузулук</t>
  </si>
  <si>
    <t>Гай</t>
  </si>
  <si>
    <t>Илек</t>
  </si>
  <si>
    <t>Кувандык</t>
  </si>
  <si>
    <t>Медногорск</t>
  </si>
  <si>
    <t>Новоорск</t>
  </si>
  <si>
    <t>Новосергиевка</t>
  </si>
  <si>
    <t>Новотроицк</t>
  </si>
  <si>
    <t>Оренбург</t>
  </si>
  <si>
    <t>Орск</t>
  </si>
  <si>
    <t>Саракташ</t>
  </si>
  <si>
    <t>Соль-Илецк</t>
  </si>
  <si>
    <t>Сорочинск</t>
  </si>
  <si>
    <t>Тоцкое Второе</t>
  </si>
  <si>
    <t>Ясный</t>
  </si>
  <si>
    <t>Орловская область</t>
  </si>
  <si>
    <t>Болхов</t>
  </si>
  <si>
    <t>Знаменка</t>
  </si>
  <si>
    <t>Ливны</t>
  </si>
  <si>
    <t>Мценск</t>
  </si>
  <si>
    <t>Нарышкино</t>
  </si>
  <si>
    <t>Орёл</t>
  </si>
  <si>
    <t>Пензенская область</t>
  </si>
  <si>
    <t>Башмаково</t>
  </si>
  <si>
    <t>Бессоновка</t>
  </si>
  <si>
    <t>Заречный</t>
  </si>
  <si>
    <t>Каменка</t>
  </si>
  <si>
    <t>Кузнецк</t>
  </si>
  <si>
    <t>Мокшан</t>
  </si>
  <si>
    <t>Нижний Ломов</t>
  </si>
  <si>
    <t>Никольск</t>
  </si>
  <si>
    <t>Пенза</t>
  </si>
  <si>
    <t>Сердобск</t>
  </si>
  <si>
    <t>Пермский край</t>
  </si>
  <si>
    <t>Александровск</t>
  </si>
  <si>
    <t>Березники</t>
  </si>
  <si>
    <t>Верещагино</t>
  </si>
  <si>
    <t>Горнозаводск</t>
  </si>
  <si>
    <t>Гремячинск</t>
  </si>
  <si>
    <t>Губаха</t>
  </si>
  <si>
    <t>Добрянка</t>
  </si>
  <si>
    <t>Кизел</t>
  </si>
  <si>
    <t>Кондратово</t>
  </si>
  <si>
    <t>Красновишерск</t>
  </si>
  <si>
    <t>Краснокамск</t>
  </si>
  <si>
    <t>Кудымкар</t>
  </si>
  <si>
    <t>Кунгур</t>
  </si>
  <si>
    <t>Лысьва</t>
  </si>
  <si>
    <t>Нытва</t>
  </si>
  <si>
    <t>Оса</t>
  </si>
  <si>
    <t>Очёр</t>
  </si>
  <si>
    <t>Пермь</t>
  </si>
  <si>
    <t>Полазна</t>
  </si>
  <si>
    <t>Соликамск</t>
  </si>
  <si>
    <t>Чайковский</t>
  </si>
  <si>
    <t>Чернушка</t>
  </si>
  <si>
    <t>Чусовой</t>
  </si>
  <si>
    <t>Яйва</t>
  </si>
  <si>
    <t>Приморский край</t>
  </si>
  <si>
    <t>Арсеньев</t>
  </si>
  <si>
    <t>Артём</t>
  </si>
  <si>
    <t>Большой Камень</t>
  </si>
  <si>
    <t>Владивосток</t>
  </si>
  <si>
    <t>Дальнегорск</t>
  </si>
  <si>
    <t>Дальнереченск</t>
  </si>
  <si>
    <t>Кавалерово</t>
  </si>
  <si>
    <t>Камень-Рыболов</t>
  </si>
  <si>
    <t>Лесозаводск</t>
  </si>
  <si>
    <t>Лучегорск</t>
  </si>
  <si>
    <t>Находка</t>
  </si>
  <si>
    <t>Партизанск</t>
  </si>
  <si>
    <t>Пограничный</t>
  </si>
  <si>
    <t>Покровка</t>
  </si>
  <si>
    <t>Славянка</t>
  </si>
  <si>
    <t>Спасск-Дальний</t>
  </si>
  <si>
    <t>Трудовое</t>
  </si>
  <si>
    <t>Уссурийск</t>
  </si>
  <si>
    <t>Хороль</t>
  </si>
  <si>
    <t>Черниговка</t>
  </si>
  <si>
    <t>Чугуевка</t>
  </si>
  <si>
    <t>Псковская область</t>
  </si>
  <si>
    <t>Великие Луки</t>
  </si>
  <si>
    <t>Невель</t>
  </si>
  <si>
    <t>Опочка</t>
  </si>
  <si>
    <t>Остров</t>
  </si>
  <si>
    <t>Печоры</t>
  </si>
  <si>
    <t>Порхов</t>
  </si>
  <si>
    <t>Псков</t>
  </si>
  <si>
    <t>Республика Адыгея</t>
  </si>
  <si>
    <t>Адыгейск</t>
  </si>
  <si>
    <t>Гиагинская</t>
  </si>
  <si>
    <t>Майкоп</t>
  </si>
  <si>
    <t>Тульский</t>
  </si>
  <si>
    <t>Ханская</t>
  </si>
  <si>
    <t>Энем</t>
  </si>
  <si>
    <t>Яблоновский</t>
  </si>
  <si>
    <t>Республика Алтай</t>
  </si>
  <si>
    <t>Горно-Алтайск</t>
  </si>
  <si>
    <t>Майма</t>
  </si>
  <si>
    <t>Республика Башкортостан</t>
  </si>
  <si>
    <t>Агидель</t>
  </si>
  <si>
    <t>Баймак</t>
  </si>
  <si>
    <t>Белебей</t>
  </si>
  <si>
    <t>Белорецк</t>
  </si>
  <si>
    <t>Бирск</t>
  </si>
  <si>
    <t>Буздяк</t>
  </si>
  <si>
    <t>Давлеканово</t>
  </si>
  <si>
    <t>Дюртюли</t>
  </si>
  <si>
    <t>Иглино</t>
  </si>
  <si>
    <t>Ишимбай</t>
  </si>
  <si>
    <t>Кандры</t>
  </si>
  <si>
    <t>Красноусольский</t>
  </si>
  <si>
    <t>Кумертау</t>
  </si>
  <si>
    <t>Межгорье</t>
  </si>
  <si>
    <t>Мелеуз</t>
  </si>
  <si>
    <t>Месягутово</t>
  </si>
  <si>
    <t>Нефтекамск</t>
  </si>
  <si>
    <t>Октябрьский</t>
  </si>
  <si>
    <t>Приютово</t>
  </si>
  <si>
    <t>Раевский</t>
  </si>
  <si>
    <t>Салават</t>
  </si>
  <si>
    <t>Сибай</t>
  </si>
  <si>
    <t>Стерлитамак</t>
  </si>
  <si>
    <t>Толбазы</t>
  </si>
  <si>
    <t>Туймазы</t>
  </si>
  <si>
    <t>Уфа</t>
  </si>
  <si>
    <t>Учалы</t>
  </si>
  <si>
    <t>Чекмагуш</t>
  </si>
  <si>
    <t>Чишмы</t>
  </si>
  <si>
    <t>Янаул</t>
  </si>
  <si>
    <t>Республика Бурятия</t>
  </si>
  <si>
    <t>Гусиноозёрск</t>
  </si>
  <si>
    <t>Закаменск</t>
  </si>
  <si>
    <t>Кяхта</t>
  </si>
  <si>
    <t>Онохой</t>
  </si>
  <si>
    <t>Северобайкальск</t>
  </si>
  <si>
    <t>Селенгинск</t>
  </si>
  <si>
    <t>Улан-Удэ</t>
  </si>
  <si>
    <t>Республика Калмыкия</t>
  </si>
  <si>
    <t>Лагань</t>
  </si>
  <si>
    <t>Троицкое</t>
  </si>
  <si>
    <t>Элиста</t>
  </si>
  <si>
    <t>Республика Карелия</t>
  </si>
  <si>
    <t>Кемь</t>
  </si>
  <si>
    <t>Кондопога</t>
  </si>
  <si>
    <t>Костомукша</t>
  </si>
  <si>
    <t>Медвежьегорск</t>
  </si>
  <si>
    <t>Петрозаводск</t>
  </si>
  <si>
    <t>Питкяранта</t>
  </si>
  <si>
    <t>Сегежа</t>
  </si>
  <si>
    <t>Сортавала</t>
  </si>
  <si>
    <t>Республика Коми</t>
  </si>
  <si>
    <t>Воргашор</t>
  </si>
  <si>
    <t>Воркута</t>
  </si>
  <si>
    <t>Вуктыл</t>
  </si>
  <si>
    <t>Выльгорт</t>
  </si>
  <si>
    <t>Емва</t>
  </si>
  <si>
    <t>Инта</t>
  </si>
  <si>
    <t>Печора</t>
  </si>
  <si>
    <t>Сосногорск</t>
  </si>
  <si>
    <t>Сыктывкар</t>
  </si>
  <si>
    <t>Усинск</t>
  </si>
  <si>
    <t>Ухта</t>
  </si>
  <si>
    <t>Республика Марий Эл</t>
  </si>
  <si>
    <t>Волжск</t>
  </si>
  <si>
    <t>Звенигово</t>
  </si>
  <si>
    <t>Йошкар-Ола</t>
  </si>
  <si>
    <t>Козьмодемьянск</t>
  </si>
  <si>
    <t>Медведево</t>
  </si>
  <si>
    <t>Советский</t>
  </si>
  <si>
    <t>Республика Мордовия</t>
  </si>
  <si>
    <t>Зубова Поляна</t>
  </si>
  <si>
    <t>Ковылкино</t>
  </si>
  <si>
    <t>Комсомольский</t>
  </si>
  <si>
    <t>Рузаевка</t>
  </si>
  <si>
    <t>Саранск</t>
  </si>
  <si>
    <t>Айхал</t>
  </si>
  <si>
    <t>Алдан</t>
  </si>
  <si>
    <t>Вилюйск</t>
  </si>
  <si>
    <t>Ленск</t>
  </si>
  <si>
    <t>Нерюнгри</t>
  </si>
  <si>
    <t>Удачный</t>
  </si>
  <si>
    <t>Якутск</t>
  </si>
  <si>
    <t>Республика Татарстан</t>
  </si>
  <si>
    <t>Агрыз</t>
  </si>
  <si>
    <t>Азнакаево</t>
  </si>
  <si>
    <t>Алексеевское</t>
  </si>
  <si>
    <t>Альметьевск</t>
  </si>
  <si>
    <t>Арск</t>
  </si>
  <si>
    <t>Бавлы</t>
  </si>
  <si>
    <t>Бугульма</t>
  </si>
  <si>
    <t>Буинск</t>
  </si>
  <si>
    <t>Васильево</t>
  </si>
  <si>
    <t>Джалиль</t>
  </si>
  <si>
    <t>Елабуга</t>
  </si>
  <si>
    <t>Заинск</t>
  </si>
  <si>
    <t>Зеленодольск</t>
  </si>
  <si>
    <t>Казань</t>
  </si>
  <si>
    <t>Камские Поляны</t>
  </si>
  <si>
    <t>Кукмор</t>
  </si>
  <si>
    <t>Лениногорск</t>
  </si>
  <si>
    <t>Мамадыш</t>
  </si>
  <si>
    <t>Менделеевск</t>
  </si>
  <si>
    <t>Мензелинск</t>
  </si>
  <si>
    <t>Набережные Челны</t>
  </si>
  <si>
    <t>Нижнекамск</t>
  </si>
  <si>
    <t>Нижняя Мактама</t>
  </si>
  <si>
    <t>Нурлат</t>
  </si>
  <si>
    <t>Тетюши</t>
  </si>
  <si>
    <t>Уруссу</t>
  </si>
  <si>
    <t>Чистополь</t>
  </si>
  <si>
    <t>Республика Тыва</t>
  </si>
  <si>
    <t>Ак-Довурак</t>
  </si>
  <si>
    <t>Каа-Хем</t>
  </si>
  <si>
    <t>Кызыл</t>
  </si>
  <si>
    <t>Шагонар</t>
  </si>
  <si>
    <t>Республика Хакасия</t>
  </si>
  <si>
    <t>Абаза</t>
  </si>
  <si>
    <t>Абакан</t>
  </si>
  <si>
    <t>Белый Яр</t>
  </si>
  <si>
    <t>Саяногорск</t>
  </si>
  <si>
    <t>Сорск</t>
  </si>
  <si>
    <t>Усть-Абакан</t>
  </si>
  <si>
    <t>Черногорск</t>
  </si>
  <si>
    <t>Ростовская область</t>
  </si>
  <si>
    <t>Азов</t>
  </si>
  <si>
    <t>Аксай</t>
  </si>
  <si>
    <t>Багаевская</t>
  </si>
  <si>
    <t>Батайск</t>
  </si>
  <si>
    <t>Белая Калитва</t>
  </si>
  <si>
    <t>Волгодонск</t>
  </si>
  <si>
    <t>Гигант</t>
  </si>
  <si>
    <t>Гуково</t>
  </si>
  <si>
    <t>Донецк</t>
  </si>
  <si>
    <t>Егорлыкская</t>
  </si>
  <si>
    <t>Зверево</t>
  </si>
  <si>
    <t>Зерноград</t>
  </si>
  <si>
    <t>Зимовники</t>
  </si>
  <si>
    <t>Каменоломни</t>
  </si>
  <si>
    <t>Каменск-Шахтинский</t>
  </si>
  <si>
    <t>Константиновск</t>
  </si>
  <si>
    <t>Красный Сулин</t>
  </si>
  <si>
    <t>Кривянская</t>
  </si>
  <si>
    <t>Кулешовка</t>
  </si>
  <si>
    <t>Матвеев Курган</t>
  </si>
  <si>
    <t>Миллерово</t>
  </si>
  <si>
    <t>Морозовск</t>
  </si>
  <si>
    <t>Новочеркасск</t>
  </si>
  <si>
    <t>Новошахтинск</t>
  </si>
  <si>
    <t>Орловский</t>
  </si>
  <si>
    <t>Персиановский</t>
  </si>
  <si>
    <t>Песчанокопское</t>
  </si>
  <si>
    <t>Покровское</t>
  </si>
  <si>
    <t>Пролетарск</t>
  </si>
  <si>
    <t>Ростов-на-Дону</t>
  </si>
  <si>
    <t>Сальск</t>
  </si>
  <si>
    <t>Самарское</t>
  </si>
  <si>
    <t>Семикаракорск</t>
  </si>
  <si>
    <t>Таганрог</t>
  </si>
  <si>
    <t>Усть-Донецкий</t>
  </si>
  <si>
    <t>Целина</t>
  </si>
  <si>
    <t>Цимлянск</t>
  </si>
  <si>
    <t>Чалтырь</t>
  </si>
  <si>
    <t>Чертково</t>
  </si>
  <si>
    <t>Шахты</t>
  </si>
  <si>
    <t>Рязанская область</t>
  </si>
  <si>
    <t>Касимов</t>
  </si>
  <si>
    <t>Кораблино</t>
  </si>
  <si>
    <t>Михайлов</t>
  </si>
  <si>
    <t>Новомичуринск</t>
  </si>
  <si>
    <t>Рыбное</t>
  </si>
  <si>
    <t>Ряжск</t>
  </si>
  <si>
    <t>Рязань</t>
  </si>
  <si>
    <t>Сасово</t>
  </si>
  <si>
    <t>Скопин</t>
  </si>
  <si>
    <t>Шилово</t>
  </si>
  <si>
    <t>Самарская область</t>
  </si>
  <si>
    <t>Безенчук</t>
  </si>
  <si>
    <t>Жигулёвск</t>
  </si>
  <si>
    <t>Кинель</t>
  </si>
  <si>
    <t>Кинель-Черкассы</t>
  </si>
  <si>
    <t>Нефтегорск</t>
  </si>
  <si>
    <t>Новокуйбышевск</t>
  </si>
  <si>
    <t>Октябрьск</t>
  </si>
  <si>
    <t>Отрадный</t>
  </si>
  <si>
    <t>Похвистнево</t>
  </si>
  <si>
    <t>Рощинский</t>
  </si>
  <si>
    <t>Самара</t>
  </si>
  <si>
    <t>Суходол</t>
  </si>
  <si>
    <t>Сызрань</t>
  </si>
  <si>
    <t>Тольятти</t>
  </si>
  <si>
    <t>Усть-Кинельский</t>
  </si>
  <si>
    <t>Чапаевск</t>
  </si>
  <si>
    <t>Саратовская область</t>
  </si>
  <si>
    <t>Аркадак</t>
  </si>
  <si>
    <t>Аткарск</t>
  </si>
  <si>
    <t>Балаково</t>
  </si>
  <si>
    <t>Балашов</t>
  </si>
  <si>
    <t>Вольск</t>
  </si>
  <si>
    <t>Ершов</t>
  </si>
  <si>
    <t>Калининск</t>
  </si>
  <si>
    <t>Красноармейск</t>
  </si>
  <si>
    <t>Красный Кут</t>
  </si>
  <si>
    <t>Маркс</t>
  </si>
  <si>
    <t>Новоузенск</t>
  </si>
  <si>
    <t>Петровск</t>
  </si>
  <si>
    <t>Приволжский</t>
  </si>
  <si>
    <t>Пугачёв</t>
  </si>
  <si>
    <t>Ртищево</t>
  </si>
  <si>
    <t>Саратов</t>
  </si>
  <si>
    <t>Степное</t>
  </si>
  <si>
    <t>Хвалынск</t>
  </si>
  <si>
    <t>Энгельс</t>
  </si>
  <si>
    <t>Сахалинская область</t>
  </si>
  <si>
    <t>Александровск-Сахалинский</t>
  </si>
  <si>
    <t>Долинск</t>
  </si>
  <si>
    <t>Корсаков</t>
  </si>
  <si>
    <t>Невельск</t>
  </si>
  <si>
    <t>Ноглики</t>
  </si>
  <si>
    <t>Оха</t>
  </si>
  <si>
    <t>Поронайск</t>
  </si>
  <si>
    <t>Углегорск</t>
  </si>
  <si>
    <t>Холмск</t>
  </si>
  <si>
    <t>Южно-Сахалинск</t>
  </si>
  <si>
    <t>Свердловская область</t>
  </si>
  <si>
    <t>Алапаевск</t>
  </si>
  <si>
    <t>Арамиль</t>
  </si>
  <si>
    <t>Артёмовский</t>
  </si>
  <si>
    <t>Арти</t>
  </si>
  <si>
    <t>Асбест</t>
  </si>
  <si>
    <t>Белоярский</t>
  </si>
  <si>
    <t>Богданович</t>
  </si>
  <si>
    <t>Буланаш</t>
  </si>
  <si>
    <t>Верхний Тагил</t>
  </si>
  <si>
    <t>Верхняя Пышма</t>
  </si>
  <si>
    <t>Верхняя Салда</t>
  </si>
  <si>
    <t>Волчанск</t>
  </si>
  <si>
    <t>Дегтярск</t>
  </si>
  <si>
    <t>Екатеринбург</t>
  </si>
  <si>
    <t>Еланский</t>
  </si>
  <si>
    <t>Ивдель</t>
  </si>
  <si>
    <t>Ирбит</t>
  </si>
  <si>
    <t>Каменск-Уральский</t>
  </si>
  <si>
    <t>Камышлов</t>
  </si>
  <si>
    <t>Карпинск</t>
  </si>
  <si>
    <t>Качканар</t>
  </si>
  <si>
    <t>Кировград</t>
  </si>
  <si>
    <t>Краснотурьинск</t>
  </si>
  <si>
    <t>Красноуральск</t>
  </si>
  <si>
    <t>Красноуфимск</t>
  </si>
  <si>
    <t>Кушва</t>
  </si>
  <si>
    <t>Лесной</t>
  </si>
  <si>
    <t>Невьянск</t>
  </si>
  <si>
    <t>Нижние Серги</t>
  </si>
  <si>
    <t>Нижний Тагил</t>
  </si>
  <si>
    <t>Нижняя Салда</t>
  </si>
  <si>
    <t>Нижняя Тура</t>
  </si>
  <si>
    <t>Новая Ляля</t>
  </si>
  <si>
    <t>Новоуральск</t>
  </si>
  <si>
    <t>Первоуральск</t>
  </si>
  <si>
    <t>Полевской</t>
  </si>
  <si>
    <t>Ревда</t>
  </si>
  <si>
    <t>Реж</t>
  </si>
  <si>
    <t>Рефтинский</t>
  </si>
  <si>
    <t>Североуральск</t>
  </si>
  <si>
    <t>Серов</t>
  </si>
  <si>
    <t>Среднеуральск</t>
  </si>
  <si>
    <t>Сухой Лог</t>
  </si>
  <si>
    <t>Сысерть</t>
  </si>
  <si>
    <t>Тавда</t>
  </si>
  <si>
    <t>Талица</t>
  </si>
  <si>
    <t>Троицкий</t>
  </si>
  <si>
    <t>Туринск</t>
  </si>
  <si>
    <t>Смоленская область</t>
  </si>
  <si>
    <t>Верхнеднепровский</t>
  </si>
  <si>
    <t>Вязьма</t>
  </si>
  <si>
    <t>Гагарин</t>
  </si>
  <si>
    <t>Десногорск</t>
  </si>
  <si>
    <t>Дорогобуж</t>
  </si>
  <si>
    <t>Ельня</t>
  </si>
  <si>
    <t>Рославль</t>
  </si>
  <si>
    <t>Рудня</t>
  </si>
  <si>
    <t>Сафоново</t>
  </si>
  <si>
    <t>Смоленск</t>
  </si>
  <si>
    <t>Ярцево</t>
  </si>
  <si>
    <t>Ставропольский край</t>
  </si>
  <si>
    <t>Александрийская</t>
  </si>
  <si>
    <t>Александровское</t>
  </si>
  <si>
    <t>Арзгир</t>
  </si>
  <si>
    <t>Благодарный</t>
  </si>
  <si>
    <t>Будённовск</t>
  </si>
  <si>
    <t>Георгиевск</t>
  </si>
  <si>
    <t>Горячеводский</t>
  </si>
  <si>
    <t>Дивное</t>
  </si>
  <si>
    <t>Донское</t>
  </si>
  <si>
    <t>Ессентуки</t>
  </si>
  <si>
    <t>Ессентукская</t>
  </si>
  <si>
    <t>Железноводск</t>
  </si>
  <si>
    <t>Зеленокумск</t>
  </si>
  <si>
    <t>Изобильный</t>
  </si>
  <si>
    <t>Иноземцево</t>
  </si>
  <si>
    <t>Ипатово</t>
  </si>
  <si>
    <t>Кисловодск</t>
  </si>
  <si>
    <t>Кочубеевское</t>
  </si>
  <si>
    <t>Красногвардейское</t>
  </si>
  <si>
    <t>Краснокумское</t>
  </si>
  <si>
    <t>Курсавка</t>
  </si>
  <si>
    <t>Курская</t>
  </si>
  <si>
    <t>Лермонтов</t>
  </si>
  <si>
    <t>Лысогорская</t>
  </si>
  <si>
    <t>Минеральные Воды</t>
  </si>
  <si>
    <t>Михайловск</t>
  </si>
  <si>
    <t>Надежда</t>
  </si>
  <si>
    <t>Невинномысск</t>
  </si>
  <si>
    <t>Незлобная</t>
  </si>
  <si>
    <t>Нефтекумск</t>
  </si>
  <si>
    <t>Новоалександровск</t>
  </si>
  <si>
    <t>Новопавловск</t>
  </si>
  <si>
    <t>Прасковея</t>
  </si>
  <si>
    <t>Пятигорск</t>
  </si>
  <si>
    <t>Светлоград</t>
  </si>
  <si>
    <t>Свободы</t>
  </si>
  <si>
    <t>Солнечнодольск</t>
  </si>
  <si>
    <t>Ставрополь</t>
  </si>
  <si>
    <t>Суворовская</t>
  </si>
  <si>
    <t>Тамбовская область</t>
  </si>
  <si>
    <t>Жердевка</t>
  </si>
  <si>
    <t>Кирсанов</t>
  </si>
  <si>
    <t>Котовск</t>
  </si>
  <si>
    <t>Мичуринск</t>
  </si>
  <si>
    <t>Моршанск</t>
  </si>
  <si>
    <t>Рассказово</t>
  </si>
  <si>
    <t>Тамбов</t>
  </si>
  <si>
    <t>Уварово</t>
  </si>
  <si>
    <t>Тверская область</t>
  </si>
  <si>
    <t>Бежецк</t>
  </si>
  <si>
    <t>Бологое</t>
  </si>
  <si>
    <t>Вышний Волочёк</t>
  </si>
  <si>
    <t>Калязин</t>
  </si>
  <si>
    <t>Кашин</t>
  </si>
  <si>
    <t>Кимры</t>
  </si>
  <si>
    <t>Конаково</t>
  </si>
  <si>
    <t>Кувшиново</t>
  </si>
  <si>
    <t>Лихославль</t>
  </si>
  <si>
    <t>Нелидово</t>
  </si>
  <si>
    <t>Озёрный</t>
  </si>
  <si>
    <t>Осташков</t>
  </si>
  <si>
    <t>Редкино</t>
  </si>
  <si>
    <t>Ржев</t>
  </si>
  <si>
    <t>Тверь</t>
  </si>
  <si>
    <t>Торжок</t>
  </si>
  <si>
    <t>Торопец</t>
  </si>
  <si>
    <t>Удомля</t>
  </si>
  <si>
    <t>Томская область</t>
  </si>
  <si>
    <t>Асино</t>
  </si>
  <si>
    <t>Колпашево</t>
  </si>
  <si>
    <t>Северск</t>
  </si>
  <si>
    <t>Стрежевой</t>
  </si>
  <si>
    <t>Томск</t>
  </si>
  <si>
    <t>Тульская область</t>
  </si>
  <si>
    <t>Алексин</t>
  </si>
  <si>
    <t>Белёв</t>
  </si>
  <si>
    <t>Богородицк</t>
  </si>
  <si>
    <t>Венёв</t>
  </si>
  <si>
    <t>Донской</t>
  </si>
  <si>
    <t>Ефремов</t>
  </si>
  <si>
    <t>Кимовск</t>
  </si>
  <si>
    <t>Киреевск</t>
  </si>
  <si>
    <t>Новомосковск</t>
  </si>
  <si>
    <t>Плавск</t>
  </si>
  <si>
    <t>Суворов</t>
  </si>
  <si>
    <t>Тула</t>
  </si>
  <si>
    <t>Узловая</t>
  </si>
  <si>
    <t>Щёкино</t>
  </si>
  <si>
    <t>Ясногорск</t>
  </si>
  <si>
    <t>Тюменская область</t>
  </si>
  <si>
    <t>Богандинский</t>
  </si>
  <si>
    <t>Боровский</t>
  </si>
  <si>
    <t>Винзили</t>
  </si>
  <si>
    <t>Голышманово</t>
  </si>
  <si>
    <t>Заводоуковск</t>
  </si>
  <si>
    <t>Ишим</t>
  </si>
  <si>
    <t>Тобольск</t>
  </si>
  <si>
    <t>Тюмень</t>
  </si>
  <si>
    <t>Ялуторовск</t>
  </si>
  <si>
    <t>Удмуртская Республика</t>
  </si>
  <si>
    <t>Балезино</t>
  </si>
  <si>
    <t>Воткинск</t>
  </si>
  <si>
    <t>Глазов</t>
  </si>
  <si>
    <t>Игра</t>
  </si>
  <si>
    <t>Ижевск</t>
  </si>
  <si>
    <t>Камбарка</t>
  </si>
  <si>
    <t>Кез</t>
  </si>
  <si>
    <t>Можга</t>
  </si>
  <si>
    <t>Сарапул</t>
  </si>
  <si>
    <t>Ува</t>
  </si>
  <si>
    <t>Ульяновская область</t>
  </si>
  <si>
    <t>Барыш</t>
  </si>
  <si>
    <t>Димитровград</t>
  </si>
  <si>
    <t>Инза</t>
  </si>
  <si>
    <t>Ишеевка</t>
  </si>
  <si>
    <t>Новоспасское</t>
  </si>
  <si>
    <t>Новоульяновск</t>
  </si>
  <si>
    <t>Ульяновск</t>
  </si>
  <si>
    <t>Чердаклы</t>
  </si>
  <si>
    <t>Хабаровский край</t>
  </si>
  <si>
    <t>Амурск</t>
  </si>
  <si>
    <t>Бикин</t>
  </si>
  <si>
    <t>Ванино</t>
  </si>
  <si>
    <t>Вяземский</t>
  </si>
  <si>
    <t>Комсомольск-на-Амуре</t>
  </si>
  <si>
    <t>Николаевск-на-Амуре</t>
  </si>
  <si>
    <t>Советская Гавань</t>
  </si>
  <si>
    <t>Солнечный</t>
  </si>
  <si>
    <t>Хабаровск</t>
  </si>
  <si>
    <t>Чегдомын</t>
  </si>
  <si>
    <t>Эльбан</t>
  </si>
  <si>
    <t>Ханты-Мансийский автономный округ — Югра</t>
  </si>
  <si>
    <t>Излучинск</t>
  </si>
  <si>
    <t>Когалым</t>
  </si>
  <si>
    <t>Лангепас</t>
  </si>
  <si>
    <t>Лянтор</t>
  </si>
  <si>
    <t>Мегион</t>
  </si>
  <si>
    <t>Междуреченский</t>
  </si>
  <si>
    <t>Нефтеюганск</t>
  </si>
  <si>
    <t>Нижневартовск</t>
  </si>
  <si>
    <t>Нижнесортымский</t>
  </si>
  <si>
    <t>Нягань</t>
  </si>
  <si>
    <t>Пойковский</t>
  </si>
  <si>
    <t>Покачи</t>
  </si>
  <si>
    <t>Пыть-Ях</t>
  </si>
  <si>
    <t>Сургут</t>
  </si>
  <si>
    <t>Урай</t>
  </si>
  <si>
    <t>Фёдоровский</t>
  </si>
  <si>
    <t>Ханты-Мансийск</t>
  </si>
  <si>
    <t>Югорск</t>
  </si>
  <si>
    <t>Челябинская область</t>
  </si>
  <si>
    <t>Аргаяш</t>
  </si>
  <si>
    <t>Аша</t>
  </si>
  <si>
    <t>Бакал</t>
  </si>
  <si>
    <t>Верхний Уфалей</t>
  </si>
  <si>
    <t>Еманжелинск</t>
  </si>
  <si>
    <t>Златоуст</t>
  </si>
  <si>
    <t>Карабаш</t>
  </si>
  <si>
    <t>Карталы</t>
  </si>
  <si>
    <t>Касли</t>
  </si>
  <si>
    <t>Катав-Ивановск</t>
  </si>
  <si>
    <t>Копейск</t>
  </si>
  <si>
    <t>Коркино</t>
  </si>
  <si>
    <t>Красногорский</t>
  </si>
  <si>
    <t>Куса</t>
  </si>
  <si>
    <t>Кыштым</t>
  </si>
  <si>
    <t>Магнитогорск</t>
  </si>
  <si>
    <t>Миасс</t>
  </si>
  <si>
    <t>Миньяр</t>
  </si>
  <si>
    <t>Нязепетровск</t>
  </si>
  <si>
    <t>Озёрск</t>
  </si>
  <si>
    <t>Пласт</t>
  </si>
  <si>
    <t>Роза</t>
  </si>
  <si>
    <t>Сатка</t>
  </si>
  <si>
    <t>Сим</t>
  </si>
  <si>
    <t>Снежинск</t>
  </si>
  <si>
    <t>Трёхгорный</t>
  </si>
  <si>
    <t>Троицк</t>
  </si>
  <si>
    <t>Усть-Катав</t>
  </si>
  <si>
    <t>Чебаркуль</t>
  </si>
  <si>
    <t>Челябинск</t>
  </si>
  <si>
    <t>Южноуральск</t>
  </si>
  <si>
    <t>Юрюзань</t>
  </si>
  <si>
    <t>Козловка</t>
  </si>
  <si>
    <t>Мариинский Посад</t>
  </si>
  <si>
    <t>Чувашская Республика</t>
  </si>
  <si>
    <t>Алатырь</t>
  </si>
  <si>
    <t>Канаш</t>
  </si>
  <si>
    <t>Кугеси</t>
  </si>
  <si>
    <t>Новочебоксарск</t>
  </si>
  <si>
    <t>Цивильск</t>
  </si>
  <si>
    <t>Чебоксары</t>
  </si>
  <si>
    <t>Шумерля</t>
  </si>
  <si>
    <t>Чукотский автономный округ</t>
  </si>
  <si>
    <t>Анадырь</t>
  </si>
  <si>
    <t>Нюрба</t>
  </si>
  <si>
    <t>Ямало-Ненецкий автономный округ</t>
  </si>
  <si>
    <t>Губкинский</t>
  </si>
  <si>
    <t>Лабытнанги</t>
  </si>
  <si>
    <t>Муравленко</t>
  </si>
  <si>
    <t>Надым</t>
  </si>
  <si>
    <t>Новый Уренгой</t>
  </si>
  <si>
    <t>Ноябрьск</t>
  </si>
  <si>
    <t>Пангоды</t>
  </si>
  <si>
    <t>Салехард</t>
  </si>
  <si>
    <t>Тарко-Сале</t>
  </si>
  <si>
    <t>Уренгой</t>
  </si>
  <si>
    <t>Ярославская область</t>
  </si>
  <si>
    <t>Гаврилов-Ям</t>
  </si>
  <si>
    <t>Данилов</t>
  </si>
  <si>
    <t>Переславль-Залесский</t>
  </si>
  <si>
    <t>Ростов</t>
  </si>
  <si>
    <t>Рыбинск</t>
  </si>
  <si>
    <t>Тутаев</t>
  </si>
  <si>
    <t>Углич</t>
  </si>
  <si>
    <t>Ярославль</t>
  </si>
  <si>
    <t>Оперативное предоставление записей разговора по запросу</t>
  </si>
  <si>
    <t xml:space="preserve">Хранение записи разговоров в течение периода времени, согласованного с Банком </t>
  </si>
  <si>
    <t>Возможность передачи Поставщику информации только штучно</t>
  </si>
  <si>
    <t>Возможность передачи Поставщику информации об отправлениях реестром</t>
  </si>
  <si>
    <t>Подтверждение возможности взаимодействия согласно верхнеуровневому описанию в ТЗ на закупку</t>
  </si>
  <si>
    <t>Расписание
(ежедневно или по определенным дням)</t>
  </si>
  <si>
    <t>Время оперативного ответа на запрос Банка по одной заявке - не более часа</t>
  </si>
  <si>
    <t>Обработка обращений по выяснению обстоятельств доставки, жалобам Клиентов - до 48 часов в зависимости от региона, времени поступления запроса, давности произошедшего</t>
  </si>
  <si>
    <t>Предоставление отчетности по форме Банка с выбором периода (ежедневно, еженедельно, ежемесячно), в т.ч. в рамках "Личного кабинета"</t>
  </si>
  <si>
    <t>Город /
населенный пункт</t>
  </si>
  <si>
    <t>ИТ-интеграция</t>
  </si>
  <si>
    <t>Время оперативного ответа на запрос Банка по пулу заявок - не более 24-х часов по Москве и МО, не более 48 часов по Регионам</t>
  </si>
  <si>
    <t>Передача данных по VPN каналу с аппаратной защитой либо SSL VPN каналу с шифрованием СКЗИ Крипто ПРО (ГОСТ Р 34.10-2012)</t>
  </si>
  <si>
    <t>Преобразование данных при передаче в base64 представление</t>
  </si>
  <si>
    <t>Интеграция через транспорт корпоративной банковской шины (IBM WebShere MQ/SOAP сервис получения фотографий</t>
  </si>
  <si>
    <t>Время технологического окна (определяется по согласованию с Банком на этапе согласования договора)</t>
  </si>
  <si>
    <t>SLA
Детали расчета всех показателей и исключения будут согласованы на этапе договора</t>
  </si>
  <si>
    <t>Определение местоположения курьера (геолокация) - на экране диспетчера отображаются все назначенные, активные и выполненные задачи Банка, а также все курьеры и их местоположение. Предоставление Банку доступа к сервису (админ часть) и/или предоставление информации по запросу и/или размещение информации в личном кабинете</t>
  </si>
  <si>
    <t>Да</t>
  </si>
  <si>
    <t>Нет</t>
  </si>
  <si>
    <t>Невозможно</t>
  </si>
  <si>
    <t xml:space="preserve">Возможно </t>
  </si>
  <si>
    <t>Наличие подразделения, ответственного за проведение обучения, аттестацию и регулярный контроль курьеров (финансовых консультантов) и коммуникация с Банком в части обучения</t>
  </si>
  <si>
    <t xml:space="preserve">Вариант 1  </t>
  </si>
  <si>
    <t>Вариант 2</t>
  </si>
  <si>
    <t xml:space="preserve">Вариант 3 </t>
  </si>
  <si>
    <t>Вариант 4</t>
  </si>
  <si>
    <t>Возможен любой из вариантов 1-3</t>
  </si>
  <si>
    <t xml:space="preserve">Реестром </t>
  </si>
  <si>
    <t>Только поштучно</t>
  </si>
  <si>
    <t>Любой вариант</t>
  </si>
  <si>
    <t>Частично (отразить в комментарии)</t>
  </si>
  <si>
    <t xml:space="preserve">  Любой вариант</t>
  </si>
  <si>
    <t>Готовы обсуждать условия, параметры и критерии оценки</t>
  </si>
  <si>
    <t>Не готовы обсуждать данные условия и включать их в договор</t>
  </si>
  <si>
    <t>Любое время</t>
  </si>
  <si>
    <t>Да, возможно на согласованных условиях</t>
  </si>
  <si>
    <t>Только время Поставщика</t>
  </si>
  <si>
    <t>Не выбрано</t>
  </si>
  <si>
    <t>Вариант - календарные дни</t>
  </si>
  <si>
    <t>Вариант - рабочие дни</t>
  </si>
  <si>
    <t>Возможны оба варианта</t>
  </si>
  <si>
    <t>Только в рабочих днях</t>
  </si>
  <si>
    <t>В календарных днях</t>
  </si>
  <si>
    <t>На выбор Заказчика - рабочие или календарные дни</t>
  </si>
  <si>
    <t xml:space="preserve">Да, возможна </t>
  </si>
  <si>
    <t>Да, возможна в отдельных городах</t>
  </si>
  <si>
    <t>Возможно в отдельных регионах (указать в комментариях)</t>
  </si>
  <si>
    <t>Вариант 1. Только с одного адреса (например, г. Москва, пр-т Андропов, 18/1)</t>
  </si>
  <si>
    <t>Вариант 2. Несколько адресов в одном регионе</t>
  </si>
  <si>
    <t>Вариант 3. Регионы присутствия Банка</t>
  </si>
  <si>
    <t>Интеграционные особенности (указать в комментариях)</t>
  </si>
  <si>
    <t>Передача информации в Банк, полученной по факту обслуживания Клиента (в случае некорректных данных направлять корректные, адрес доставки в случае его изменения, комментарии в случае выявления признаков мошенничества/подделки документов и т.д. 
Детально будет зафиксировано на этапе договора)</t>
  </si>
  <si>
    <t>Наличие приложения для работы курьера</t>
  </si>
  <si>
    <t>Хранение историй перемещений и треков (по геолокации) - передача информации в Банк on-line и/или по запросу и/или размещение информации в личном кабинете</t>
  </si>
  <si>
    <t>Возможность выбора (хранить определенный период с последующим удалением или не хранить)</t>
  </si>
  <si>
    <t>Плановые регламентные работы. Суммарная продолжительность перерывов - не более 8 часов в месяц с уведомлением Заказчика не менее чем за 48 часов до начала перерыва путем рассылки информации контактному лицу Заказчика</t>
  </si>
  <si>
    <t>Привлечение сторонних организаций для выполнения услуг по доставке Отправлений Заказчика</t>
  </si>
  <si>
    <t xml:space="preserve">При работе в "Личном кабинете" соединение должно производиться по защищенному каналу </t>
  </si>
  <si>
    <t>Наличие собственного CALL CENTER (является преимуществом)</t>
  </si>
  <si>
    <t>Наличие аутсорсингового CALL CENTER /аренда СС у головной компании</t>
  </si>
  <si>
    <t>Наличие тестового контура по каждому интеграционному процессу (обязательно). Тестовый и промышленный контур не должны пересекаться между собой.</t>
  </si>
  <si>
    <t>Сервис "Личный кабинет" (наполнение базовое + отчетность + учет пожеланий заказчика: получение записи разговора с возможностью выгрузки, трекинг по геолокации, печать накладных, оформление заказов и вызов курьера, контроль отправлений и т.д.)</t>
  </si>
  <si>
    <t>Передача фотографий в режиме реального времени (on-line) или минимального интервала, но не более 15 мин (указать в комментарии))</t>
  </si>
  <si>
    <t>Передача комплекта фотографий Клиента/документов Клиента по одной штуке на каждый вызов со стороны информационных систем Поставщика в режиме реального времени</t>
  </si>
  <si>
    <t xml:space="preserve">Да, возможно </t>
  </si>
  <si>
    <t>Возможно только пакетом</t>
  </si>
  <si>
    <t>Возможность реестрового импорта данных в формате Excel через "Личный кабинет"</t>
  </si>
  <si>
    <t>Сроки интеграции</t>
  </si>
  <si>
    <t>Необходимо указать в комментариях по итогам обсуждения с IT Банка</t>
  </si>
  <si>
    <t>Ежедневно по рабочим дням</t>
  </si>
  <si>
    <t>Ежедневно по рабочим и выходным дням</t>
  </si>
  <si>
    <t>Встроенный редактор фотографий:
─ распознавание лица, документа
─ с алгоритмами обработки документов для точного определения границ, выравнивания углов (автоматическим обнаружением края документа и перспективой коррекции), устранения теней и установки контраста с автоматическим преобразованием в формат документа
─ автоматическое преобразование в JPEG или PDF</t>
  </si>
  <si>
    <r>
      <rPr>
        <b/>
        <u/>
        <sz val="10"/>
        <rFont val="Times New Roman"/>
        <family val="1"/>
        <charset val="204"/>
      </rPr>
      <t>Москва</t>
    </r>
    <r>
      <rPr>
        <sz val="10"/>
        <rFont val="Times New Roman"/>
        <family val="1"/>
        <charset val="204"/>
      </rPr>
      <t xml:space="preserve">
Доставка "день в день" при размещении Заказа и передаче Клиентского пакета до 14:00, доставка в день приема отправления</t>
    </r>
  </si>
  <si>
    <r>
      <rPr>
        <b/>
        <u/>
        <sz val="10"/>
        <rFont val="Times New Roman"/>
        <family val="1"/>
        <charset val="204"/>
      </rPr>
      <t>Московская обл.</t>
    </r>
    <r>
      <rPr>
        <sz val="10"/>
        <rFont val="Times New Roman"/>
        <family val="1"/>
        <charset val="204"/>
      </rPr>
      <t xml:space="preserve">
доставка в течение 24 часов - размещение заказа до 18:00, доставка на следующий день после размещения заказа</t>
    </r>
  </si>
  <si>
    <t>Авто</t>
  </si>
  <si>
    <t>Поезд</t>
  </si>
  <si>
    <t>Самолет</t>
  </si>
  <si>
    <t>1-2</t>
  </si>
  <si>
    <t>При аренде ПО - наличие в "Личном кабинете" возможности назначения курьера ответственными работниками Банка по отдельным заявкам</t>
  </si>
  <si>
    <t>Формирование актов сверки за любой период</t>
  </si>
  <si>
    <t>Способ вызова курьера</t>
  </si>
  <si>
    <t>По телефону</t>
  </si>
  <si>
    <t>Через личный кабинет</t>
  </si>
  <si>
    <t>Через выделенного консультанта</t>
  </si>
  <si>
    <t>Любой из перечисленных способов</t>
  </si>
  <si>
    <t>Иное (указать в комментариях)</t>
  </si>
  <si>
    <t>Петропавловск-Камчатский</t>
  </si>
  <si>
    <t>Выполняется условие по обязательным городам в "Географии"</t>
  </si>
  <si>
    <t>Регион</t>
  </si>
  <si>
    <t>Все населенные пункты (города, села, пгт, деревни…), входящие в состав города</t>
  </si>
  <si>
    <t>Список "МО и ЛО"</t>
  </si>
  <si>
    <t>Список "Москва и СПб"</t>
  </si>
  <si>
    <t>Список "Средние города"</t>
  </si>
  <si>
    <t>Список "Большие города"</t>
  </si>
  <si>
    <t>Республика Саха (Якутия)</t>
  </si>
  <si>
    <t>5 и более интервалов</t>
  </si>
  <si>
    <t>4 интервала</t>
  </si>
  <si>
    <t>3 интервала</t>
  </si>
  <si>
    <t>2 интервала</t>
  </si>
  <si>
    <t>в течение рабочего дня</t>
  </si>
  <si>
    <r>
      <rPr>
        <b/>
        <u/>
        <sz val="10"/>
        <rFont val="Times New Roman"/>
        <family val="1"/>
        <charset val="204"/>
      </rPr>
      <t>Москва</t>
    </r>
    <r>
      <rPr>
        <sz val="10"/>
        <rFont val="Times New Roman"/>
        <family val="1"/>
        <charset val="204"/>
      </rPr>
      <t xml:space="preserve">
Доставка "день в день" при размещении Заказа и передаче Клиентского пакета c 12:00 до 18:00, доставка в течение 2 часов в  день приема отправления</t>
    </r>
  </si>
  <si>
    <t>Время доставки</t>
  </si>
  <si>
    <t>Взаимодействие по API по варианту Банка (п. 1.11 ТЗ). Является преимуществом.</t>
  </si>
  <si>
    <t>Предоставить подтверждение</t>
  </si>
  <si>
    <t>Операционное обслуживание заявок в системе при доставке отправлений сотрудниками Банка, за одно отправление</t>
  </si>
  <si>
    <t>Аренда мобильного устройства, за единицу техники в мес.</t>
  </si>
  <si>
    <t>ВИД УСЛУГИ:  ДОПОЛНИТЕЛЬНЫЕ УСЛУГИ</t>
  </si>
  <si>
    <t>Опыт оказания услуг (список Банков-партнеров, с указанием по каждому из них: сроков начала и окончания периода оказания услуг, объема доставок не менее 25000 за последние 12 месяцев)</t>
  </si>
  <si>
    <t>Требуемый формат фотографий (min размер 640*480 пикселей, формат - jpeg, размер - порядка 150Кбайт, вес фото не менее 100Кб и не более 1,5МБ)</t>
  </si>
  <si>
    <t>Если дополнительные услуги не могут быть предоставлены, то указать "НЕ ПРЕДОСТАВЛЯЕТСЯ"</t>
  </si>
  <si>
    <t>Северо-западный федеральный округ</t>
  </si>
  <si>
    <t>ФО</t>
  </si>
  <si>
    <t>Северо-Кавказский федеральный округ</t>
  </si>
  <si>
    <r>
      <t xml:space="preserve">Москва
</t>
    </r>
    <r>
      <rPr>
        <sz val="10"/>
        <rFont val="Times New Roman"/>
        <family val="1"/>
        <charset val="204"/>
      </rPr>
      <t xml:space="preserve">доставка в течение 24 часов - размещение заказа и передача Клиентского пакета до 18:00, доставка на следующий день после размещения заказа </t>
    </r>
  </si>
  <si>
    <t>C 10:00 до 22:00</t>
  </si>
  <si>
    <t xml:space="preserve">С 9:00 до 21:00 </t>
  </si>
  <si>
    <t>Обязательное требование</t>
  </si>
  <si>
    <t>Ответ Поставщика услуг
Если заполнено "обязательное требование", но Поставщик не может его выполнить - необходимо отразить в комментариях</t>
  </si>
  <si>
    <t>Минимальное обязательное требование</t>
  </si>
  <si>
    <t>Возможность вызова курьера только по согласованному времени (раз в день)</t>
  </si>
  <si>
    <t xml:space="preserve">Вариант 2. Возможность вызова курьера только с согласованной периодичностью (например, раз в день) + дополнительный вызов курьера в течение дня </t>
  </si>
  <si>
    <t>Вариант 1. Возможность вызова курьера с согласованной периодичностью  в течение рабочего дня (мах 3 раза в день, при необходимости)</t>
  </si>
  <si>
    <t>Возможен любой из вариантов 1-2</t>
  </si>
  <si>
    <t>Вариант 1 и 2</t>
  </si>
  <si>
    <t>Вариант 1 и 3</t>
  </si>
  <si>
    <t>Вариант 2 и 3</t>
  </si>
  <si>
    <r>
      <t xml:space="preserve">Вариант 1.  
В </t>
    </r>
    <r>
      <rPr>
        <b/>
        <u/>
        <sz val="10"/>
        <rFont val="Times New Roman"/>
        <family val="1"/>
        <charset val="204"/>
      </rPr>
      <t xml:space="preserve">случае доставки и недоставки </t>
    </r>
    <r>
      <rPr>
        <sz val="10"/>
        <rFont val="Times New Roman"/>
        <family val="1"/>
        <charset val="204"/>
      </rPr>
      <t xml:space="preserve">Клиентский </t>
    </r>
    <r>
      <rPr>
        <b/>
        <sz val="10"/>
        <rFont val="Times New Roman"/>
        <family val="1"/>
        <charset val="204"/>
      </rPr>
      <t>конверт/досье</t>
    </r>
    <r>
      <rPr>
        <sz val="10"/>
        <rFont val="Times New Roman"/>
        <family val="1"/>
        <charset val="204"/>
      </rPr>
      <t xml:space="preserve"> могут быть  возвращены на любой согласованный с Банком адрес в установленные сроки</t>
    </r>
  </si>
  <si>
    <t>Предоставление конвертов для упаковки отправлений (А4) с символикой КС, за шт.</t>
  </si>
  <si>
    <t>Предоставление конвертов для упаковки отправлений (А4) с символикой Банка, за шт.</t>
  </si>
  <si>
    <t>Собственные курьеры - Граждане РФ (подтверждается письмом генерального директора)</t>
  </si>
  <si>
    <t>Оценка стоимости простоя (финально будет согласована на этапе договора)</t>
  </si>
  <si>
    <t>Стоимость средневзвешенного тарифа, руб с НДС</t>
  </si>
  <si>
    <t>Проверка на ошибки</t>
  </si>
  <si>
    <t>Тариф Экспресс-доставка</t>
  </si>
  <si>
    <t>Тариф Стандартная доставка</t>
  </si>
  <si>
    <r>
      <t xml:space="preserve">ПРАВИЛА ЗАПОЛНЕНИЯ:
</t>
    </r>
    <r>
      <rPr>
        <sz val="11"/>
        <color theme="1"/>
        <rFont val="Times New Roman"/>
        <family val="1"/>
        <charset val="204"/>
      </rPr>
      <t>Информация, которая уже внесена в таблицу, редактированию не подлежит.
Необходимо выбрать значение из выпадающего списка либо заполнить пустую ячейку. Подтверждением доставки в населённый пункт являются заполненные колонки:
     "Доставка (да/нет)" ("Да"- доставка осуществляется"), Регионы Москва, Московская область, Санкт-Петербург, Ленинградская область являются обязательными для подтверждения,
     "Ближайший филиал" (населенный пункт, из которого осуществляется выезд курьеров),
     "Подтверждение возможности Поставщика..." хотя бы в одном из тарифов ("Экспресс-доставка" или "Стандарт") ("Да"- доставка осуществляется в заявленные сроки, "Нет" - доставка осуществляется в большие сроки"; "Не выбрано" - доставка не осуществляется)
Все особенности можно указать в комментарии.
В колонке "Проверка на ошибки" не должно быть значений, отличных от "Ok".</t>
    </r>
  </si>
  <si>
    <t>При наличии регистрации в реестре необходимо предоставить подтверждение</t>
  </si>
  <si>
    <t>по запросу</t>
  </si>
  <si>
    <t>Отдельное письмо</t>
  </si>
  <si>
    <t>Согласие с условиями типового Договора (приложение к ТЗ)</t>
  </si>
  <si>
    <t>День в день</t>
  </si>
  <si>
    <t>Комментарий Поставщика</t>
  </si>
  <si>
    <r>
      <rPr>
        <b/>
        <sz val="10"/>
        <color theme="1"/>
        <rFont val="Times New Roman"/>
        <family val="1"/>
        <charset val="204"/>
      </rPr>
      <t>Срок доставки до Клиента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sz val="8"/>
        <color theme="1"/>
        <rFont val="Times New Roman"/>
        <family val="1"/>
        <charset val="204"/>
      </rPr>
      <t xml:space="preserve">(без учета возможного переноса даты доставки Клиентом), </t>
    </r>
    <r>
      <rPr>
        <b/>
        <sz val="10"/>
        <color theme="1"/>
        <rFont val="Times New Roman"/>
        <family val="1"/>
        <charset val="204"/>
      </rPr>
      <t xml:space="preserve">календарных дней </t>
    </r>
  </si>
  <si>
    <t>С фотографированием</t>
  </si>
  <si>
    <t>Без фотографирования</t>
  </si>
  <si>
    <t>Услуга с фотографированием</t>
  </si>
  <si>
    <t>Услуга без фотографирования</t>
  </si>
  <si>
    <t>Примечание</t>
  </si>
  <si>
    <t>Предоставление доступа для прослушивания записей разговора ответственным сотрудникам Банка</t>
  </si>
  <si>
    <t>для услуг с фотографированием</t>
  </si>
  <si>
    <t>Отслеживание качества фотографий документов/Клиента на стороне Поставщика</t>
  </si>
  <si>
    <t>ВИД УСЛУГИ: ДОСТАВКА. ЗАБОР ОТПРАВЛЕНИЯ – МОСКВА</t>
  </si>
  <si>
    <t>Стоимость (рублей, с учетом НДС)</t>
  </si>
  <si>
    <t>Тариф "Экспресс-услуга"</t>
  </si>
  <si>
    <t>Тариф "Стандартная услуга"</t>
  </si>
  <si>
    <t>Полная услуга</t>
  </si>
  <si>
    <t>Частичная услуга</t>
  </si>
  <si>
    <t>Московская область 2 (за пределами А107)</t>
  </si>
  <si>
    <t xml:space="preserve">АЦ + 50 км </t>
  </si>
  <si>
    <t>Остальные НП</t>
  </si>
  <si>
    <t>ВИД УСЛУГИ: ДОСТАВКА. ЗАБОР ОТПРАВЛЕНИЯ - РЕГИОН ПРИСУТСТВИЯ БАНКА</t>
  </si>
  <si>
    <t>Московская область 1 (до А107)</t>
  </si>
  <si>
    <t>ВИД УСЛУГИ:  ПОДКЛЮЧЕНИЕ СЕРВИСОВ</t>
  </si>
  <si>
    <t>Стоимость частично оказанной услуги не должна превышать 25% от полной стоимости аналогичной услуги в тот же населенный пункт.</t>
  </si>
  <si>
    <t>Прочие НП - указать</t>
  </si>
  <si>
    <t>Московская область 1</t>
  </si>
  <si>
    <t>Московская область 2</t>
  </si>
  <si>
    <t>Ленинградская область 1</t>
  </si>
  <si>
    <t>Ленинградская область 2</t>
  </si>
  <si>
    <r>
      <t xml:space="preserve">Все населенные пункты (города, села, пгт, деревни…) </t>
    </r>
    <r>
      <rPr>
        <b/>
        <u/>
        <sz val="11"/>
        <rFont val="Times New Roman"/>
        <family val="1"/>
        <charset val="204"/>
      </rPr>
      <t>до А107</t>
    </r>
  </si>
  <si>
    <r>
      <t xml:space="preserve">Все населенные пункты (города, села, пгт, деревни…) за пределами </t>
    </r>
    <r>
      <rPr>
        <b/>
        <u/>
        <sz val="11"/>
        <rFont val="Times New Roman"/>
        <family val="1"/>
        <charset val="204"/>
      </rPr>
      <t>А107</t>
    </r>
  </si>
  <si>
    <t>• Мурино
• Сертолово
• Лесколово
• Коммунар
• Отрадное
• Всеволожск
• Гатчина
• Агалатово
• Тайцы
• Большая Ижора
• Кировск
• Шлисеельбург
• Мга
• Красный Бор
• Новое Девяткино
• Рахья
• Кудрово
• Выборг</t>
  </si>
  <si>
    <t>Прочие города</t>
  </si>
  <si>
    <t>Ленинградская область 1 (18 городов)</t>
  </si>
  <si>
    <t>При выборе "Нет", зафиксируйте причину несогласия</t>
  </si>
  <si>
    <t>Прием и обработка звонков на входящей линии</t>
  </si>
  <si>
    <t>Предоставление выделенного(ых) консультанта(ов) для решения всех вопросов (бизнес и IT)</t>
  </si>
  <si>
    <t>ВИД УСЛУГИ: ДОСТАВКА НЕИМЕННЫХ КАРТ</t>
  </si>
  <si>
    <t>Стоимость услуги «ДОСТАВКА НЕИМЕННЫХ КАРТ» должна быть дешевле услуги "Забор отправления - Москва" не менее, чем на 50 руб.</t>
  </si>
  <si>
    <t>Прозвон Клиентов по схеме и скриптам, разработанным и согласованным с Банком (опционально, при выборе в заказе и в зависимости от региона)</t>
  </si>
  <si>
    <t>Возможность изменения Клиентом адреса доставки в рамках одного города</t>
  </si>
  <si>
    <t>Возможность изменения Клиентом адреса доставки в рамках одного региона (например, адрес Москва на адрес МО)</t>
  </si>
  <si>
    <t>Возможность изменения Клиентом адреса доставки в рамках другого города/региона,  если город/регион находится в географии Исполнителя</t>
  </si>
  <si>
    <t>Автоматическая передача Отчетов о Заказах (по форме Банка) на ежедневной основе. Протокол для передачи - SFTP.</t>
  </si>
  <si>
    <r>
      <t xml:space="preserve">Вариант 2. 
</t>
    </r>
    <r>
      <rPr>
        <u/>
        <sz val="10"/>
        <rFont val="Times New Roman"/>
        <family val="1"/>
        <charset val="204"/>
      </rPr>
      <t xml:space="preserve">В случае доставки </t>
    </r>
    <r>
      <rPr>
        <sz val="10"/>
        <rFont val="Times New Roman"/>
        <family val="1"/>
        <charset val="204"/>
      </rPr>
      <t>документы (</t>
    </r>
    <r>
      <rPr>
        <b/>
        <sz val="10"/>
        <rFont val="Times New Roman"/>
        <family val="1"/>
        <charset val="204"/>
      </rPr>
      <t>Клиентское досье</t>
    </r>
    <r>
      <rPr>
        <sz val="10"/>
        <rFont val="Times New Roman"/>
        <family val="1"/>
        <charset val="204"/>
      </rPr>
      <t xml:space="preserve">) передаются согласно указанному Банком адресу (на текущий момент 7 пунктов обработки досье в зависимости от региона проживания Клиента) - Москва, Ростов-на-Дону, Екатеринбург, Хабаровск, Самара, Санкт-Петербург, Новосибирск) в установленные сроки, а </t>
    </r>
    <r>
      <rPr>
        <u/>
        <sz val="10"/>
        <rFont val="Times New Roman"/>
        <family val="1"/>
        <charset val="204"/>
      </rPr>
      <t xml:space="preserve">в случае недоставки </t>
    </r>
    <r>
      <rPr>
        <b/>
        <sz val="10"/>
        <rFont val="Times New Roman"/>
        <family val="1"/>
        <charset val="204"/>
      </rPr>
      <t xml:space="preserve">Клиентский конверт </t>
    </r>
    <r>
      <rPr>
        <sz val="10"/>
        <rFont val="Times New Roman"/>
        <family val="1"/>
        <charset val="204"/>
      </rPr>
      <t>всегда возвращается в Головной офис Банка (текущий адрес - г. Москва, пр-т Андропова, 18/1) в установленные сроки</t>
    </r>
  </si>
  <si>
    <t>АВТОМАТИЗИРОВАННЫЙ ПРОЦЕСС ОТПРАВКИ ФОТОГРАФИЙ Клиента/ документов Клиента согласно требованиям Банка</t>
  </si>
  <si>
    <t>Прием и возврат отправлений по адресам (адрес забора отправлений, адрес Клиента, адрес для возврата документов), указанным в одной накладной</t>
  </si>
  <si>
    <t>Возможность хранения фотографий (после передачи комплекта фотографий на сервер Банка) на стороне Поставщика согласно требованиям Банка с возможностью настройки - выбор не хранить либо хранить определенный период с последующим удалением</t>
  </si>
  <si>
    <t>Время предоставления сервиса - 24/7</t>
  </si>
  <si>
    <r>
      <t xml:space="preserve">Уровень предоставляемого сервиса (перечень м.б. расширен на этапе договора):
─ количество обоснованных жалоб Клиентов на сервис по доставке Отправлений Банка. Источником получения информации о жалобах являются все каналы связи Банка с Клиентом. Отчет по жалобам предоставляет Банк) -  </t>
    </r>
    <r>
      <rPr>
        <sz val="10"/>
        <rFont val="Tahoma"/>
        <family val="2"/>
        <charset val="204"/>
      </rPr>
      <t>≤</t>
    </r>
    <r>
      <rPr>
        <sz val="10"/>
        <rFont val="Times New Roman"/>
        <family val="1"/>
        <charset val="204"/>
      </rPr>
      <t xml:space="preserve">  0,5% от общего количества полученных Поставщиком Отправлений за отчётный период
─ количество нарушений при фотографировании Клиента/Документов Клиента;
─ сроки исправления нарушений;
─ количество документов (Клиентское досье, Клиентский пакет, Расписка), которые не были возвращены в согласованные сроки;
─ количество некорректно выбранных и переданных в Банк статусов по заявке;
─ исполняемость по доставке (доля врученных карт) - ≥ 80%. 
─ соблюдение целевых сроков доставки - 95% не позже даты, согласованной с Клиентом (в т.ч. перенесённой по инициативе Клиента). 
─ своевременность доставки: 
Если общее количество отправлений, доставленных с нарушением срока доставки, за отчетный период из Подразделения Заказчика (точки передачи отправлений) превышает 15% от общего количества всех отправлений переданных Исполнителю за отчетный период, Исполнитель выплачивает Заказчику штраф в размере 0,5%, от общей суммы оказанных услуг за отчетный период (месяц).</t>
    </r>
  </si>
  <si>
    <t>Управление инцидентами (% инцидентов, решенных в срок, определенный согласно приоритету &gt; 90%). Инцидент направляется Поставщику услуг на выделенный почтовый ящик и/или ответственному сотруднику (определяется на этапе договора):
─ Время устранения Инцидентов - 1 час;
─ Время восстановления после сбоя - 1 час;
─ Время восстановления после аварии - 24 часа.</t>
  </si>
  <si>
    <r>
      <t xml:space="preserve">ПРИМЕЧАНИЕ: 
</t>
    </r>
    <r>
      <rPr>
        <b/>
        <sz val="11"/>
        <color theme="1"/>
        <rFont val="Times New Roman"/>
        <family val="1"/>
        <charset val="204"/>
      </rPr>
      <t>А107</t>
    </r>
    <r>
      <rPr>
        <sz val="11"/>
        <color theme="1"/>
        <rFont val="Times New Roman"/>
        <family val="1"/>
        <charset val="204"/>
      </rPr>
      <t xml:space="preserve">- центральная кольцевая автомобильная дорога
Если Населенный пункт пересекается А107, то считаем, что населенный пункт входит в зону "до А107"
</t>
    </r>
  </si>
  <si>
    <t>Ленинградская область 2 (остальные Населенные пункты)</t>
  </si>
  <si>
    <t xml:space="preserve">Услуги по подключению сервисов (ДБО, PAY-сервисы и т.д.) </t>
  </si>
  <si>
    <t>Стоимость услуги «ЗАБОР ОТПРАВЛЕНИЯ - РЕГИОН ПРИСУТСТВИЯ БАНКА» не должна превышать 85% от полной стоимости услуги "ЗАБОР ОТПРАВЛЕНИЯ - МОСКВА" (именные карты) в тот же населенный пункт.</t>
  </si>
  <si>
    <t>Ограничение на частичную услугу</t>
  </si>
  <si>
    <t>Ограничение на услугу без ФОТО</t>
  </si>
  <si>
    <t>Стоимость услуги в режиме "Без фотографирования" должна быть дешевле услуги "С фотографированием" не менее, чем на 100 руб.</t>
  </si>
  <si>
    <t>Ограничение на услугу доставки неименных карт</t>
  </si>
  <si>
    <t>Ограничение на услугу доставки из региона</t>
  </si>
  <si>
    <t>Проверка</t>
  </si>
  <si>
    <t>Ошибка</t>
  </si>
  <si>
    <t>Не указан тариф на частичную услугу</t>
  </si>
  <si>
    <t>Описание</t>
  </si>
  <si>
    <t>Ограничение</t>
  </si>
  <si>
    <t>Условие</t>
  </si>
  <si>
    <t>Стоимость частичной услуги превышает ограничения</t>
  </si>
  <si>
    <t>Стоимость услуги НЕИМЕННЫЕ превышает ограничения</t>
  </si>
  <si>
    <t>Стоимость услуги РЕГИОН превышает ограничения</t>
  </si>
  <si>
    <t>Проверки на ограничения:</t>
  </si>
  <si>
    <t>Ограничения:</t>
  </si>
  <si>
    <t>Комментарии</t>
  </si>
  <si>
    <t>1. Параметры услуг</t>
  </si>
  <si>
    <t>2. География доставки</t>
  </si>
  <si>
    <t>3. Стоимость основных услуг</t>
  </si>
  <si>
    <t>4. Стоимость дополнительных услуг</t>
  </si>
  <si>
    <t>Вес</t>
  </si>
  <si>
    <t>Средневзвешенный тариф</t>
  </si>
  <si>
    <t>1</t>
  </si>
  <si>
    <t>2 раза в неделю</t>
  </si>
  <si>
    <t>3 раза в неделю</t>
  </si>
  <si>
    <t>4 раза в неделю</t>
  </si>
  <si>
    <t>Да, возможна только по Москве</t>
  </si>
  <si>
    <t>Вариант 3</t>
  </si>
  <si>
    <t>Вариант 1</t>
  </si>
  <si>
    <t>На текущий момент нет возможности, будет готово к моменту заключения договора</t>
  </si>
  <si>
    <t>Да, возможно на указанных условиях</t>
  </si>
  <si>
    <t>Да, на согласованных условиях</t>
  </si>
  <si>
    <r>
      <rPr>
        <b/>
        <sz val="10"/>
        <color theme="1"/>
        <rFont val="Times New Roman"/>
        <family val="1"/>
        <charset val="204"/>
      </rPr>
      <t>Срок доставки до Клиента (от даты Поступления в регион)</t>
    </r>
    <r>
      <rPr>
        <b/>
        <sz val="8"/>
        <color theme="1"/>
        <rFont val="Times New Roman"/>
        <family val="1"/>
        <charset val="204"/>
      </rPr>
      <t xml:space="preserve">, </t>
    </r>
    <r>
      <rPr>
        <b/>
        <sz val="10"/>
        <color theme="1"/>
        <rFont val="Times New Roman"/>
        <family val="1"/>
        <charset val="204"/>
      </rPr>
      <t>кал.дн.</t>
    </r>
  </si>
  <si>
    <t>НЕИМЕННЫЕ КАРТЫ. Срок доставки до региона (от даты передачи Отправления Поставщику), кал.дн.</t>
  </si>
  <si>
    <t>ИМЕННЫЕ КАРТЫ. Срок доставки до региона (от даты передачи Отправления Поставщику), кал.дн.</t>
  </si>
  <si>
    <t>Численность, чел.</t>
  </si>
  <si>
    <t/>
  </si>
  <si>
    <t>&gt;3000</t>
  </si>
  <si>
    <t>&gt;10000</t>
  </si>
  <si>
    <t>Ни один из предложенных вариантов</t>
  </si>
  <si>
    <t>Не указан тариф на услугу СТАНДАРТ С ФОТО</t>
  </si>
  <si>
    <t>Вес заполненных регионов</t>
  </si>
  <si>
    <t>Вес вида услуги</t>
  </si>
  <si>
    <t>Стоимость услуги БЕЗ ФОТО превышает ограничения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</si>
</sst>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 tint="-0.1499984740745262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A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b/>
      <sz val="11"/>
      <color rgb="FF00000A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color theme="1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ashed">
        <color theme="0" tint="-0.34998626667073579"/>
      </right>
      <top style="double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ashed">
        <color theme="0" tint="-0.34998626667073579"/>
      </bottom>
      <diagonal/>
    </border>
    <border>
      <left style="double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ouble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uble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ouble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ouble">
        <color theme="0" tint="-0.34998626667073579"/>
      </bottom>
      <diagonal/>
    </border>
    <border>
      <left style="dashed">
        <color theme="0" tint="-0.34998626667073579"/>
      </left>
      <right style="double">
        <color theme="0" tint="-0.34998626667073579"/>
      </right>
      <top style="dashed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ouble">
        <color theme="0" tint="-0.34998626667073579"/>
      </right>
      <top/>
      <bottom style="dashed">
        <color theme="0" tint="-0.34998626667073579"/>
      </bottom>
      <diagonal/>
    </border>
    <border>
      <left style="double">
        <color theme="0" tint="-0.34998626667073579"/>
      </left>
      <right style="dashed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ashed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ashed">
        <color theme="0" tint="-0.34998626667073579"/>
      </right>
      <top style="double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ouble">
        <color theme="0" tint="-0.34998626667073579"/>
      </top>
      <bottom/>
      <diagonal/>
    </border>
    <border>
      <left style="dashed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ouble">
        <color theme="0" tint="-0.34998626667073579"/>
      </left>
      <right style="dashed">
        <color theme="0" tint="-0.34998626667073579"/>
      </right>
      <top/>
      <bottom style="double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ouble">
        <color theme="0" tint="-0.34998626667073579"/>
      </bottom>
      <diagonal/>
    </border>
    <border>
      <left style="dashed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ashed">
        <color theme="0" tint="-0.34998626667073579"/>
      </left>
      <right/>
      <top style="double">
        <color theme="0" tint="-0.34998626667073579"/>
      </top>
      <bottom style="dashed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ashed">
        <color theme="0" tint="-0.34998626667073579"/>
      </bottom>
      <diagonal/>
    </border>
    <border>
      <left style="double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ouble">
        <color theme="0" tint="-0.34998626667073579"/>
      </right>
      <top style="dashed">
        <color theme="0" tint="-0.34998626667073579"/>
      </top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theme="0" tint="-0.34998626667073579"/>
      </left>
      <right style="dotted">
        <color theme="0" tint="-0.34998626667073579"/>
      </right>
      <top style="double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tted">
        <color theme="0" tint="-0.34998626667073579"/>
      </bottom>
      <diagonal/>
    </border>
    <border>
      <left style="double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uble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uble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uble">
        <color theme="0" tint="-0.34998626667073579"/>
      </bottom>
      <diagonal/>
    </border>
    <border>
      <left style="dotted">
        <color theme="0" tint="-0.34998626667073579"/>
      </left>
      <right style="double">
        <color theme="0" tint="-0.34998626667073579"/>
      </right>
      <top style="dotted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ashed">
        <color indexed="64"/>
      </left>
      <right style="double">
        <color theme="0" tint="-0.499984740745262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theme="0" tint="-0.499984740745262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theme="0" tint="-0.499984740745262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theme="0" tint="-0.499984740745262"/>
      </top>
      <bottom style="dashed">
        <color indexed="64"/>
      </bottom>
      <diagonal/>
    </border>
    <border>
      <left/>
      <right/>
      <top style="double">
        <color theme="0" tint="-0.499984740745262"/>
      </top>
      <bottom style="thin">
        <color indexed="64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 style="double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double">
        <color theme="0" tint="-0.499984740745262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ashed">
        <color indexed="64"/>
      </right>
      <top style="double">
        <color theme="0" tint="-0.499984740745262"/>
      </top>
      <bottom style="dashed">
        <color indexed="64"/>
      </bottom>
      <diagonal/>
    </border>
    <border>
      <left style="dashed">
        <color indexed="64"/>
      </left>
      <right style="double">
        <color theme="0" tint="-0.499984740745262"/>
      </right>
      <top style="double">
        <color theme="0" tint="-0.499984740745262"/>
      </top>
      <bottom style="dashed">
        <color indexed="64"/>
      </bottom>
      <diagonal/>
    </border>
    <border>
      <left style="double">
        <color theme="0" tint="-0.499984740745262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theme="0" tint="-0.499984740745262"/>
      </left>
      <right style="dashed">
        <color indexed="64"/>
      </right>
      <top style="dashed">
        <color indexed="64"/>
      </top>
      <bottom style="double">
        <color theme="0" tint="-0.499984740745262"/>
      </bottom>
      <diagonal/>
    </border>
    <border>
      <left style="dashed">
        <color indexed="64"/>
      </left>
      <right style="double">
        <color theme="0" tint="-0.499984740745262"/>
      </right>
      <top style="dashed">
        <color indexed="64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indexed="64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 style="double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9" fontId="34" fillId="0" borderId="0" applyFont="0" applyFill="0" applyBorder="0" applyAlignment="0" applyProtection="0"/>
    <xf numFmtId="0" fontId="37" fillId="0" borderId="0"/>
  </cellStyleXfs>
  <cellXfs count="2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9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1" fillId="0" borderId="0" xfId="0" applyFont="1" applyProtection="1"/>
    <xf numFmtId="0" fontId="0" fillId="0" borderId="0" xfId="0" applyProtection="1"/>
    <xf numFmtId="0" fontId="15" fillId="0" borderId="33" xfId="0" applyFont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wrapText="1"/>
    </xf>
    <xf numFmtId="0" fontId="11" fillId="0" borderId="27" xfId="0" applyFont="1" applyBorder="1" applyAlignment="1" applyProtection="1">
      <alignment wrapText="1"/>
    </xf>
    <xf numFmtId="0" fontId="2" fillId="0" borderId="0" xfId="0" applyFont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9" fillId="0" borderId="0" xfId="1" applyProtection="1"/>
    <xf numFmtId="0" fontId="0" fillId="0" borderId="0" xfId="0" applyProtection="1">
      <protection hidden="1"/>
    </xf>
    <xf numFmtId="0" fontId="20" fillId="0" borderId="36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center" wrapText="1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left" vertical="center" wrapText="1"/>
    </xf>
    <xf numFmtId="0" fontId="10" fillId="0" borderId="17" xfId="0" applyFont="1" applyFill="1" applyBorder="1" applyAlignment="1" applyProtection="1">
      <alignment horizontal="left" vertical="center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23" xfId="0" applyFont="1" applyBorder="1" applyAlignment="1" applyProtection="1">
      <alignment horizontal="left" vertical="center" wrapText="1"/>
    </xf>
    <xf numFmtId="0" fontId="10" fillId="0" borderId="28" xfId="0" applyFont="1" applyBorder="1" applyAlignment="1" applyProtection="1">
      <alignment horizontal="left" vertical="center" wrapText="1"/>
    </xf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/>
    <xf numFmtId="0" fontId="9" fillId="0" borderId="47" xfId="0" applyFont="1" applyBorder="1" applyAlignment="1">
      <alignment horizontal="justify" vertical="center"/>
    </xf>
    <xf numFmtId="0" fontId="1" fillId="0" borderId="48" xfId="0" applyFont="1" applyBorder="1" applyAlignment="1" applyProtection="1">
      <alignment horizontal="center"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 wrapText="1"/>
    </xf>
    <xf numFmtId="0" fontId="31" fillId="0" borderId="20" xfId="0" applyFont="1" applyBorder="1" applyAlignment="1" applyProtection="1">
      <alignment horizontal="left" vertical="center" wrapText="1"/>
    </xf>
    <xf numFmtId="0" fontId="28" fillId="0" borderId="20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left" vertical="center" wrapText="1"/>
    </xf>
    <xf numFmtId="0" fontId="31" fillId="0" borderId="33" xfId="0" applyFont="1" applyBorder="1" applyAlignment="1" applyProtection="1">
      <alignment horizontal="left" vertical="center" wrapText="1"/>
    </xf>
    <xf numFmtId="3" fontId="21" fillId="7" borderId="36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5" borderId="5" xfId="0" applyFont="1" applyFill="1" applyBorder="1" applyAlignment="1" applyProtection="1">
      <alignment horizontal="center" textRotation="90" wrapText="1"/>
    </xf>
    <xf numFmtId="0" fontId="15" fillId="5" borderId="5" xfId="0" applyFont="1" applyFill="1" applyBorder="1" applyAlignment="1" applyProtection="1">
      <alignment horizontal="center" vertical="center" textRotation="90" wrapText="1"/>
    </xf>
    <xf numFmtId="0" fontId="15" fillId="3" borderId="35" xfId="0" applyFont="1" applyFill="1" applyBorder="1" applyAlignment="1" applyProtection="1">
      <alignment horizontal="right" textRotation="90" wrapText="1"/>
    </xf>
    <xf numFmtId="0" fontId="2" fillId="3" borderId="5" xfId="0" applyFont="1" applyFill="1" applyBorder="1" applyAlignment="1" applyProtection="1">
      <alignment horizontal="right" textRotation="90" wrapText="1"/>
    </xf>
    <xf numFmtId="0" fontId="15" fillId="3" borderId="5" xfId="0" applyFont="1" applyFill="1" applyBorder="1" applyAlignment="1" applyProtection="1">
      <alignment horizontal="center" vertical="center" textRotation="90" wrapText="1"/>
    </xf>
    <xf numFmtId="0" fontId="8" fillId="0" borderId="62" xfId="0" applyFont="1" applyFill="1" applyBorder="1" applyAlignment="1" applyProtection="1">
      <alignment horizontal="center" vertical="center"/>
    </xf>
    <xf numFmtId="0" fontId="8" fillId="0" borderId="63" xfId="0" applyFont="1" applyFill="1" applyBorder="1" applyAlignment="1" applyProtection="1">
      <alignment vertical="center" wrapText="1"/>
    </xf>
    <xf numFmtId="0" fontId="1" fillId="0" borderId="63" xfId="0" applyFont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5" borderId="63" xfId="0" applyFont="1" applyFill="1" applyBorder="1" applyAlignment="1" applyProtection="1">
      <alignment horizontal="center" vertical="center" wrapText="1"/>
    </xf>
    <xf numFmtId="0" fontId="1" fillId="3" borderId="63" xfId="0" applyFont="1" applyFill="1" applyBorder="1" applyAlignment="1" applyProtection="1">
      <alignment horizontal="center" vertical="center" wrapText="1"/>
    </xf>
    <xf numFmtId="0" fontId="1" fillId="0" borderId="64" xfId="0" applyFont="1" applyBorder="1" applyAlignment="1" applyProtection="1">
      <alignment vertical="center" wrapText="1"/>
    </xf>
    <xf numFmtId="0" fontId="8" fillId="0" borderId="62" xfId="0" applyFont="1" applyFill="1" applyBorder="1" applyAlignment="1" applyProtection="1">
      <alignment horizontal="center" vertical="center"/>
      <protection locked="0"/>
    </xf>
    <xf numFmtId="0" fontId="8" fillId="0" borderId="63" xfId="0" applyFont="1" applyFill="1" applyBorder="1" applyAlignment="1" applyProtection="1">
      <alignment vertical="center" wrapText="1"/>
      <protection locked="0"/>
    </xf>
    <xf numFmtId="0" fontId="1" fillId="3" borderId="63" xfId="0" applyFont="1" applyFill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left" vertical="center" wrapText="1"/>
      <protection locked="0"/>
    </xf>
    <xf numFmtId="0" fontId="1" fillId="0" borderId="6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3" fontId="6" fillId="2" borderId="0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Protection="1">
      <protection locked="0"/>
    </xf>
    <xf numFmtId="3" fontId="9" fillId="0" borderId="63" xfId="0" applyNumberFormat="1" applyFont="1" applyFill="1" applyBorder="1" applyAlignment="1" applyProtection="1">
      <alignment vertical="center" wrapText="1"/>
    </xf>
    <xf numFmtId="3" fontId="9" fillId="0" borderId="63" xfId="0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3" fontId="0" fillId="8" borderId="0" xfId="0" applyNumberFormat="1" applyFill="1" applyAlignment="1" applyProtection="1">
      <alignment horizontal="center" vertical="center" wrapText="1"/>
    </xf>
    <xf numFmtId="3" fontId="0" fillId="11" borderId="0" xfId="0" applyNumberFormat="1" applyFill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Fill="1" applyBorder="1" applyProtection="1"/>
    <xf numFmtId="9" fontId="0" fillId="0" borderId="0" xfId="2" applyFont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vertical="center" wrapText="1"/>
    </xf>
    <xf numFmtId="0" fontId="0" fillId="0" borderId="0" xfId="0" applyAlignment="1" applyProtection="1">
      <alignment vertical="center"/>
    </xf>
    <xf numFmtId="9" fontId="0" fillId="0" borderId="0" xfId="0" applyNumberFormat="1" applyAlignment="1" applyProtection="1">
      <alignment horizontal="center"/>
    </xf>
    <xf numFmtId="0" fontId="24" fillId="0" borderId="40" xfId="0" applyFont="1" applyBorder="1" applyAlignment="1" applyProtection="1">
      <alignment horizontal="center" textRotation="90"/>
    </xf>
    <xf numFmtId="0" fontId="24" fillId="0" borderId="36" xfId="0" applyFont="1" applyBorder="1" applyAlignment="1" applyProtection="1">
      <alignment horizontal="center" textRotation="90"/>
    </xf>
    <xf numFmtId="0" fontId="24" fillId="0" borderId="36" xfId="0" applyFont="1" applyFill="1" applyBorder="1" applyAlignment="1" applyProtection="1">
      <alignment horizontal="center" vertical="center"/>
    </xf>
    <xf numFmtId="9" fontId="0" fillId="0" borderId="0" xfId="0" applyNumberFormat="1" applyAlignment="1" applyProtection="1">
      <alignment vertical="center"/>
    </xf>
    <xf numFmtId="0" fontId="26" fillId="0" borderId="40" xfId="0" applyFont="1" applyBorder="1" applyAlignment="1" applyProtection="1">
      <alignment horizontal="center" vertical="center" wrapText="1"/>
    </xf>
    <xf numFmtId="0" fontId="26" fillId="8" borderId="0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26" fillId="9" borderId="0" xfId="0" applyFont="1" applyFill="1" applyBorder="1" applyAlignment="1" applyProtection="1">
      <alignment horizontal="center" vertical="center" wrapText="1"/>
    </xf>
    <xf numFmtId="0" fontId="0" fillId="0" borderId="50" xfId="0" applyFill="1" applyBorder="1" applyAlignment="1" applyProtection="1">
      <alignment vertical="center"/>
    </xf>
    <xf numFmtId="9" fontId="0" fillId="0" borderId="53" xfId="0" applyNumberFormat="1" applyBorder="1" applyAlignment="1" applyProtection="1">
      <alignment vertical="center"/>
    </xf>
    <xf numFmtId="0" fontId="26" fillId="0" borderId="42" xfId="0" applyFont="1" applyBorder="1" applyAlignment="1" applyProtection="1">
      <alignment horizontal="center" vertical="center" wrapText="1"/>
    </xf>
    <xf numFmtId="0" fontId="0" fillId="0" borderId="51" xfId="0" applyFill="1" applyBorder="1" applyAlignment="1" applyProtection="1">
      <alignment vertical="center"/>
    </xf>
    <xf numFmtId="9" fontId="0" fillId="0" borderId="54" xfId="0" applyNumberFormat="1" applyBorder="1" applyAlignment="1" applyProtection="1">
      <alignment vertical="center"/>
    </xf>
    <xf numFmtId="0" fontId="35" fillId="0" borderId="0" xfId="0" applyFont="1" applyProtection="1"/>
    <xf numFmtId="0" fontId="33" fillId="0" borderId="0" xfId="0" applyFont="1" applyProtection="1"/>
    <xf numFmtId="3" fontId="0" fillId="6" borderId="0" xfId="0" applyNumberFormat="1" applyFill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10" borderId="0" xfId="0" applyFont="1" applyFill="1" applyBorder="1" applyAlignment="1" applyProtection="1">
      <alignment horizontal="center" vertical="center" wrapText="1"/>
    </xf>
    <xf numFmtId="3" fontId="0" fillId="3" borderId="0" xfId="0" applyNumberFormat="1" applyFill="1" applyAlignment="1" applyProtection="1">
      <alignment horizontal="center" vertical="center" wrapText="1"/>
    </xf>
    <xf numFmtId="0" fontId="26" fillId="13" borderId="0" xfId="0" applyFont="1" applyFill="1" applyBorder="1" applyAlignment="1" applyProtection="1">
      <alignment horizontal="center" vertical="center" wrapText="1"/>
    </xf>
    <xf numFmtId="0" fontId="26" fillId="12" borderId="0" xfId="0" applyFont="1" applyFill="1" applyBorder="1" applyAlignment="1" applyProtection="1">
      <alignment horizontal="center" vertical="center" wrapText="1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26" fillId="0" borderId="4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</xf>
    <xf numFmtId="0" fontId="33" fillId="14" borderId="0" xfId="0" applyFont="1" applyFill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center" vertical="center" wrapText="1"/>
    </xf>
    <xf numFmtId="0" fontId="0" fillId="0" borderId="0" xfId="0" applyFill="1" applyProtection="1"/>
    <xf numFmtId="0" fontId="24" fillId="0" borderId="52" xfId="0" applyFont="1" applyBorder="1" applyAlignment="1" applyProtection="1">
      <alignment horizontal="center" textRotation="90"/>
    </xf>
    <xf numFmtId="0" fontId="24" fillId="0" borderId="66" xfId="0" applyFont="1" applyBorder="1" applyAlignment="1" applyProtection="1">
      <alignment horizontal="center" textRotation="90"/>
    </xf>
    <xf numFmtId="0" fontId="26" fillId="0" borderId="66" xfId="0" applyFont="1" applyBorder="1" applyAlignment="1" applyProtection="1">
      <alignment horizontal="center" vertical="center" wrapText="1"/>
      <protection locked="0"/>
    </xf>
    <xf numFmtId="0" fontId="26" fillId="0" borderId="67" xfId="0" applyFont="1" applyBorder="1" applyAlignment="1" applyProtection="1">
      <alignment horizontal="center" vertical="center" wrapText="1"/>
      <protection locked="0"/>
    </xf>
    <xf numFmtId="0" fontId="33" fillId="0" borderId="52" xfId="0" applyFont="1" applyBorder="1" applyAlignment="1" applyProtection="1">
      <alignment horizontal="center" vertical="center"/>
    </xf>
    <xf numFmtId="0" fontId="24" fillId="0" borderId="72" xfId="0" applyFont="1" applyBorder="1" applyAlignment="1" applyProtection="1">
      <alignment horizontal="center" textRotation="90"/>
    </xf>
    <xf numFmtId="0" fontId="26" fillId="8" borderId="73" xfId="0" applyFont="1" applyFill="1" applyBorder="1" applyAlignment="1" applyProtection="1">
      <alignment horizontal="center" vertical="center" wrapText="1"/>
    </xf>
    <xf numFmtId="0" fontId="26" fillId="0" borderId="74" xfId="0" applyFont="1" applyBorder="1" applyAlignment="1" applyProtection="1">
      <alignment horizontal="center" vertical="center" wrapText="1"/>
    </xf>
    <xf numFmtId="0" fontId="26" fillId="0" borderId="74" xfId="0" applyFont="1" applyBorder="1" applyAlignment="1" applyProtection="1">
      <alignment horizontal="center" vertical="center" wrapText="1"/>
      <protection locked="0"/>
    </xf>
    <xf numFmtId="0" fontId="26" fillId="8" borderId="75" xfId="0" applyFont="1" applyFill="1" applyBorder="1" applyAlignment="1" applyProtection="1">
      <alignment horizontal="center" vertical="center" wrapText="1"/>
    </xf>
    <xf numFmtId="0" fontId="26" fillId="2" borderId="75" xfId="0" applyFont="1" applyFill="1" applyBorder="1" applyAlignment="1" applyProtection="1">
      <alignment horizontal="center" vertical="center" wrapText="1"/>
    </xf>
    <xf numFmtId="0" fontId="26" fillId="10" borderId="75" xfId="0" applyFont="1" applyFill="1" applyBorder="1" applyAlignment="1" applyProtection="1">
      <alignment horizontal="center" vertical="center" wrapText="1"/>
    </xf>
    <xf numFmtId="0" fontId="26" fillId="8" borderId="76" xfId="0" applyFont="1" applyFill="1" applyBorder="1" applyAlignment="1" applyProtection="1">
      <alignment horizontal="center" vertical="center" wrapText="1"/>
    </xf>
    <xf numFmtId="0" fontId="26" fillId="0" borderId="81" xfId="0" applyFont="1" applyBorder="1" applyAlignment="1" applyProtection="1">
      <alignment horizontal="center" vertical="center" wrapText="1"/>
      <protection locked="0"/>
    </xf>
    <xf numFmtId="0" fontId="24" fillId="0" borderId="85" xfId="0" applyFont="1" applyBorder="1" applyAlignment="1" applyProtection="1">
      <alignment horizontal="center" textRotation="90"/>
    </xf>
    <xf numFmtId="0" fontId="26" fillId="0" borderId="86" xfId="0" applyFont="1" applyBorder="1" applyAlignment="1" applyProtection="1">
      <alignment horizontal="center" vertical="center" wrapText="1"/>
    </xf>
    <xf numFmtId="0" fontId="26" fillId="0" borderId="87" xfId="0" applyFont="1" applyBorder="1" applyAlignment="1" applyProtection="1">
      <alignment horizontal="center" vertical="center" wrapText="1"/>
    </xf>
    <xf numFmtId="0" fontId="26" fillId="0" borderId="75" xfId="0" applyFont="1" applyBorder="1" applyAlignment="1" applyProtection="1">
      <alignment horizontal="center" vertical="center" wrapText="1"/>
    </xf>
    <xf numFmtId="0" fontId="26" fillId="9" borderId="75" xfId="0" applyFont="1" applyFill="1" applyBorder="1" applyAlignment="1" applyProtection="1">
      <alignment horizontal="center" vertical="center" wrapText="1"/>
    </xf>
    <xf numFmtId="0" fontId="26" fillId="13" borderId="86" xfId="0" applyFont="1" applyFill="1" applyBorder="1" applyAlignment="1" applyProtection="1">
      <alignment horizontal="center" vertical="center" wrapText="1"/>
    </xf>
    <xf numFmtId="0" fontId="26" fillId="13" borderId="87" xfId="0" applyFont="1" applyFill="1" applyBorder="1" applyAlignment="1" applyProtection="1">
      <alignment horizontal="center" vertical="center" wrapText="1"/>
    </xf>
    <xf numFmtId="0" fontId="26" fillId="13" borderId="75" xfId="0" applyFont="1" applyFill="1" applyBorder="1" applyAlignment="1" applyProtection="1">
      <alignment horizontal="center" vertical="center" wrapText="1"/>
    </xf>
    <xf numFmtId="0" fontId="26" fillId="12" borderId="75" xfId="0" applyFont="1" applyFill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wrapText="1"/>
    </xf>
    <xf numFmtId="0" fontId="1" fillId="0" borderId="49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/>
    </xf>
    <xf numFmtId="0" fontId="1" fillId="0" borderId="50" xfId="0" applyFont="1" applyBorder="1" applyAlignment="1" applyProtection="1">
      <alignment horizontal="center" vertical="top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1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7" fillId="8" borderId="82" xfId="0" applyFont="1" applyFill="1" applyBorder="1" applyAlignment="1" applyProtection="1">
      <alignment horizontal="center" vertical="center" wrapText="1"/>
    </xf>
    <xf numFmtId="0" fontId="27" fillId="8" borderId="83" xfId="0" applyFont="1" applyFill="1" applyBorder="1" applyAlignment="1" applyProtection="1">
      <alignment horizontal="center" vertical="center" wrapText="1"/>
    </xf>
    <xf numFmtId="0" fontId="27" fillId="8" borderId="84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left" vertical="center" wrapText="1"/>
    </xf>
    <xf numFmtId="0" fontId="27" fillId="6" borderId="69" xfId="0" applyFont="1" applyFill="1" applyBorder="1" applyAlignment="1" applyProtection="1">
      <alignment horizontal="center" vertical="center" wrapText="1"/>
    </xf>
    <xf numFmtId="0" fontId="27" fillId="6" borderId="70" xfId="0" applyFont="1" applyFill="1" applyBorder="1" applyAlignment="1" applyProtection="1">
      <alignment horizontal="center" vertical="center" wrapText="1"/>
    </xf>
    <xf numFmtId="0" fontId="24" fillId="0" borderId="85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72" xfId="0" applyFont="1" applyBorder="1" applyAlignment="1" applyProtection="1">
      <alignment horizontal="center" vertical="center" wrapText="1"/>
    </xf>
    <xf numFmtId="0" fontId="24" fillId="0" borderId="56" xfId="0" applyFont="1" applyBorder="1" applyAlignment="1" applyProtection="1">
      <alignment horizontal="center" vertical="center" wrapText="1"/>
    </xf>
    <xf numFmtId="0" fontId="24" fillId="0" borderId="52" xfId="0" applyFont="1" applyBorder="1" applyAlignment="1" applyProtection="1">
      <alignment horizontal="center" vertical="center" wrapText="1"/>
    </xf>
    <xf numFmtId="0" fontId="24" fillId="0" borderId="55" xfId="0" applyFont="1" applyBorder="1" applyAlignment="1" applyProtection="1">
      <alignment horizontal="center" vertical="center" wrapText="1"/>
    </xf>
    <xf numFmtId="0" fontId="24" fillId="0" borderId="71" xfId="0" applyFont="1" applyBorder="1" applyAlignment="1" applyProtection="1">
      <alignment horizontal="center" vertical="center" wrapText="1"/>
    </xf>
    <xf numFmtId="0" fontId="26" fillId="0" borderId="39" xfId="0" applyFont="1" applyBorder="1" applyAlignment="1" applyProtection="1">
      <alignment vertical="center" wrapText="1"/>
    </xf>
    <xf numFmtId="0" fontId="26" fillId="0" borderId="40" xfId="0" applyFont="1" applyBorder="1" applyAlignment="1" applyProtection="1">
      <alignment vertical="center" wrapText="1"/>
    </xf>
    <xf numFmtId="0" fontId="25" fillId="0" borderId="85" xfId="0" applyFont="1" applyBorder="1" applyAlignment="1" applyProtection="1">
      <alignment horizontal="center" vertical="center" wrapText="1"/>
    </xf>
    <xf numFmtId="0" fontId="25" fillId="0" borderId="36" xfId="0" applyFont="1" applyBorder="1" applyAlignment="1" applyProtection="1">
      <alignment horizontal="center" vertical="center" wrapText="1"/>
    </xf>
    <xf numFmtId="0" fontId="25" fillId="0" borderId="72" xfId="0" applyFont="1" applyBorder="1" applyAlignment="1" applyProtection="1">
      <alignment horizontal="center" vertical="center" wrapText="1"/>
    </xf>
    <xf numFmtId="0" fontId="25" fillId="0" borderId="56" xfId="0" applyFont="1" applyBorder="1" applyAlignment="1" applyProtection="1">
      <alignment horizontal="center" vertical="center" wrapText="1"/>
    </xf>
    <xf numFmtId="0" fontId="25" fillId="0" borderId="71" xfId="0" applyFont="1" applyBorder="1" applyAlignment="1" applyProtection="1">
      <alignment horizontal="center" vertical="center" wrapText="1"/>
    </xf>
    <xf numFmtId="0" fontId="25" fillId="0" borderId="52" xfId="0" applyFont="1" applyBorder="1" applyAlignment="1" applyProtection="1">
      <alignment horizontal="center" vertical="center" wrapText="1"/>
    </xf>
    <xf numFmtId="0" fontId="25" fillId="0" borderId="55" xfId="0" applyFont="1" applyBorder="1" applyAlignment="1" applyProtection="1">
      <alignment horizontal="center" vertical="center" wrapText="1"/>
    </xf>
    <xf numFmtId="0" fontId="24" fillId="0" borderId="40" xfId="0" applyFont="1" applyBorder="1" applyAlignment="1" applyProtection="1">
      <alignment horizontal="center" vertical="center" wrapText="1"/>
    </xf>
    <xf numFmtId="0" fontId="26" fillId="0" borderId="41" xfId="0" applyFont="1" applyBorder="1" applyAlignment="1" applyProtection="1">
      <alignment vertical="center" wrapText="1"/>
    </xf>
    <xf numFmtId="0" fontId="26" fillId="0" borderId="79" xfId="0" applyFont="1" applyBorder="1" applyAlignment="1" applyProtection="1">
      <alignment vertical="center" wrapText="1"/>
    </xf>
    <xf numFmtId="0" fontId="27" fillId="6" borderId="68" xfId="0" applyFont="1" applyFill="1" applyBorder="1" applyAlignment="1" applyProtection="1">
      <alignment horizontal="center" vertical="center" wrapText="1"/>
    </xf>
    <xf numFmtId="0" fontId="27" fillId="6" borderId="78" xfId="0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24" fillId="0" borderId="58" xfId="0" applyFont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24" fillId="0" borderId="66" xfId="0" applyFont="1" applyBorder="1" applyAlignment="1" applyProtection="1">
      <alignment horizontal="center" vertical="center" wrapText="1"/>
    </xf>
    <xf numFmtId="0" fontId="27" fillId="8" borderId="58" xfId="0" applyFont="1" applyFill="1" applyBorder="1" applyAlignment="1" applyProtection="1">
      <alignment horizontal="center" vertical="center" wrapText="1"/>
    </xf>
    <xf numFmtId="0" fontId="27" fillId="8" borderId="65" xfId="0" applyFont="1" applyFill="1" applyBorder="1" applyAlignment="1" applyProtection="1">
      <alignment horizontal="center" vertical="center" wrapText="1"/>
    </xf>
    <xf numFmtId="0" fontId="24" fillId="0" borderId="77" xfId="0" applyFont="1" applyBorder="1" applyAlignment="1" applyProtection="1">
      <alignment horizontal="center" vertical="center" wrapText="1"/>
    </xf>
    <xf numFmtId="0" fontId="24" fillId="0" borderId="68" xfId="0" applyFont="1" applyBorder="1" applyAlignment="1" applyProtection="1">
      <alignment horizontal="center" vertical="center" wrapText="1"/>
    </xf>
    <xf numFmtId="0" fontId="24" fillId="0" borderId="79" xfId="0" applyFont="1" applyBorder="1" applyAlignment="1" applyProtection="1">
      <alignment horizontal="center" vertical="center" wrapText="1"/>
    </xf>
    <xf numFmtId="0" fontId="25" fillId="0" borderId="40" xfId="0" applyFont="1" applyBorder="1" applyAlignment="1" applyProtection="1">
      <alignment horizontal="center" vertical="center" wrapText="1"/>
    </xf>
    <xf numFmtId="0" fontId="25" fillId="0" borderId="66" xfId="0" applyFont="1" applyBorder="1" applyAlignment="1" applyProtection="1">
      <alignment horizontal="center" vertical="center" wrapText="1"/>
    </xf>
    <xf numFmtId="0" fontId="26" fillId="0" borderId="80" xfId="0" applyFont="1" applyBorder="1" applyAlignment="1" applyProtection="1">
      <alignment vertical="center" wrapText="1"/>
    </xf>
    <xf numFmtId="0" fontId="29" fillId="0" borderId="0" xfId="0" applyFont="1" applyAlignment="1" applyProtection="1">
      <alignment horizontal="left" vertical="center"/>
    </xf>
    <xf numFmtId="0" fontId="27" fillId="3" borderId="82" xfId="0" applyFont="1" applyFill="1" applyBorder="1" applyAlignment="1" applyProtection="1">
      <alignment horizontal="center" vertical="center" wrapText="1"/>
    </xf>
    <xf numFmtId="0" fontId="27" fillId="3" borderId="83" xfId="0" applyFont="1" applyFill="1" applyBorder="1" applyAlignment="1" applyProtection="1">
      <alignment horizontal="center" vertical="center" wrapText="1"/>
    </xf>
    <xf numFmtId="0" fontId="27" fillId="3" borderId="84" xfId="0" applyFont="1" applyFill="1" applyBorder="1" applyAlignment="1" applyProtection="1">
      <alignment horizontal="center" vertical="center" wrapText="1"/>
    </xf>
    <xf numFmtId="0" fontId="27" fillId="3" borderId="68" xfId="0" applyFont="1" applyFill="1" applyBorder="1" applyAlignment="1" applyProtection="1">
      <alignment horizontal="center" vertical="center" wrapText="1"/>
    </xf>
    <xf numFmtId="0" fontId="27" fillId="3" borderId="78" xfId="0" applyFont="1" applyFill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/>
    </xf>
    <xf numFmtId="0" fontId="15" fillId="0" borderId="45" xfId="0" applyFont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 wrapText="1"/>
    </xf>
    <xf numFmtId="0" fontId="15" fillId="0" borderId="46" xfId="0" applyFont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/>
    </xf>
    <xf numFmtId="0" fontId="15" fillId="0" borderId="22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3"/>
    <cellStyle name="Процентный" xfId="2" builtinId="5"/>
  </cellStyles>
  <dxfs count="17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b val="0"/>
        <i/>
        <color theme="0" tint="-0.34998626667073579"/>
      </font>
    </dxf>
    <dxf>
      <font>
        <color rgb="FF00B050"/>
      </font>
    </dxf>
    <dxf>
      <font>
        <color rgb="FFFF0000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rgb="FF00B050"/>
      </font>
    </dxf>
    <dxf>
      <font>
        <color rgb="FFFF0000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&#1044;&#1086;&#1089;&#1090;&#1072;&#1074;&#1082;&#1072;\&#1057;&#1087;&#1088;&#1072;&#1074;&#1086;&#1095;&#1085;&#1080;&#1082;&#1080;\&#1047;&#1086;&#1085;&#1099;%20&#1076;&#1086;&#1089;&#1090;&#1072;&#1074;&#1082;&#1080;\&#1055;&#1088;&#1086;&#1075;&#1085;&#1086;&#1079;%20&#1087;&#1086;&#1076;&#1082;&#1083;&#1102;&#1095;&#1077;&#1085;&#1080;&#1103;%20&#1088;&#1077;&#1075;&#1080;&#1086;&#1085;&#1086;&#1074;_2004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периодам"/>
      <sheetName val="по КС"/>
      <sheetName val="Данные"/>
      <sheetName val="предложение от ФД"/>
      <sheetName val="2020 год"/>
      <sheetName val="города и пгт"/>
      <sheetName val="регионы"/>
      <sheetName val="Неименные в МО"/>
    </sheetNames>
    <sheetDataSet>
      <sheetData sheetId="0"/>
      <sheetData sheetId="1"/>
      <sheetData sheetId="2"/>
      <sheetData sheetId="3"/>
      <sheetData sheetId="4">
        <row r="1">
          <cell r="C1" t="str">
            <v>Город получатель</v>
          </cell>
          <cell r="D1" t="str">
            <v>Город получатель2</v>
          </cell>
          <cell r="E1" t="str">
            <v>Центр региона</v>
          </cell>
          <cell r="F1" t="str">
            <v>ФО</v>
          </cell>
          <cell r="G1" t="str">
            <v>Список</v>
          </cell>
          <cell r="H1" t="str">
            <v>РТК</v>
          </cell>
          <cell r="I1" t="str">
            <v>Численность из тендера 2019</v>
          </cell>
          <cell r="J1" t="str">
            <v>Численность 2020</v>
          </cell>
        </row>
        <row r="2">
          <cell r="C2" t="str">
            <v>Абакан</v>
          </cell>
          <cell r="D2" t="str">
            <v>Абакан</v>
          </cell>
          <cell r="E2" t="str">
            <v>Да</v>
          </cell>
          <cell r="F2" t="str">
            <v>Сибирский федеральный округ</v>
          </cell>
          <cell r="G2" t="str">
            <v>Большие города</v>
          </cell>
          <cell r="H2" t="str">
            <v>Да</v>
          </cell>
          <cell r="I2">
            <v>181709</v>
          </cell>
          <cell r="J2">
            <v>186201</v>
          </cell>
        </row>
        <row r="3">
          <cell r="C3" t="str">
            <v>Азов</v>
          </cell>
          <cell r="D3" t="str">
            <v>Азов</v>
          </cell>
          <cell r="E3" t="str">
            <v/>
          </cell>
          <cell r="F3" t="str">
            <v>Южный федеральный округ</v>
          </cell>
          <cell r="G3" t="str">
            <v>Средние города</v>
          </cell>
          <cell r="H3" t="str">
            <v>Да</v>
          </cell>
          <cell r="I3">
            <v>81862</v>
          </cell>
          <cell r="J3">
            <v>80286</v>
          </cell>
        </row>
        <row r="4">
          <cell r="C4" t="str">
            <v>Альметьевск</v>
          </cell>
          <cell r="D4" t="str">
            <v>Альметьевск</v>
          </cell>
          <cell r="E4" t="str">
            <v/>
          </cell>
          <cell r="F4" t="str">
            <v>Приволжский федеральный округ</v>
          </cell>
          <cell r="G4" t="str">
            <v>Большие города</v>
          </cell>
          <cell r="H4" t="str">
            <v>Да</v>
          </cell>
          <cell r="I4">
            <v>154262</v>
          </cell>
          <cell r="J4">
            <v>157310</v>
          </cell>
        </row>
        <row r="5">
          <cell r="C5" t="str">
            <v>Анапа</v>
          </cell>
          <cell r="D5" t="str">
            <v>Анапа</v>
          </cell>
          <cell r="E5" t="str">
            <v/>
          </cell>
          <cell r="F5" t="str">
            <v>Южный федеральный округ</v>
          </cell>
          <cell r="G5" t="str">
            <v>Средние города</v>
          </cell>
          <cell r="H5" t="str">
            <v>Да</v>
          </cell>
          <cell r="I5">
            <v>73410</v>
          </cell>
          <cell r="J5">
            <v>81447</v>
          </cell>
        </row>
        <row r="6">
          <cell r="C6" t="str">
            <v>Алейск</v>
          </cell>
          <cell r="D6" t="str">
            <v>Алейск</v>
          </cell>
          <cell r="E6" t="str">
            <v/>
          </cell>
          <cell r="F6" t="str">
            <v>Сибирский федеральный округ</v>
          </cell>
          <cell r="G6" t="str">
            <v>Средние города</v>
          </cell>
          <cell r="H6" t="str">
            <v>Да</v>
          </cell>
          <cell r="I6">
            <v>28528</v>
          </cell>
          <cell r="J6">
            <v>29249</v>
          </cell>
        </row>
        <row r="7">
          <cell r="C7" t="str">
            <v>Алтайское</v>
          </cell>
          <cell r="D7" t="str">
            <v>Алтайское</v>
          </cell>
          <cell r="E7" t="str">
            <v/>
          </cell>
          <cell r="F7" t="str">
            <v>Сибирский федеральный округ</v>
          </cell>
          <cell r="G7" t="str">
            <v>Средние города</v>
          </cell>
          <cell r="H7" t="str">
            <v>Нет</v>
          </cell>
          <cell r="I7">
            <v>14235</v>
          </cell>
          <cell r="J7" t="e">
            <v>#N/A</v>
          </cell>
        </row>
        <row r="8">
          <cell r="C8" t="str">
            <v>Анжеро-Судженск</v>
          </cell>
          <cell r="D8" t="str">
            <v>Анжеро-Судженск</v>
          </cell>
          <cell r="E8" t="str">
            <v/>
          </cell>
          <cell r="F8" t="str">
            <v>Сибирский федеральный округ</v>
          </cell>
          <cell r="G8" t="str">
            <v>Средние города</v>
          </cell>
          <cell r="H8" t="str">
            <v>Да</v>
          </cell>
          <cell r="I8">
            <v>72827</v>
          </cell>
          <cell r="J8">
            <v>69253</v>
          </cell>
        </row>
        <row r="9">
          <cell r="C9" t="str">
            <v>Белокуриха</v>
          </cell>
          <cell r="D9" t="str">
            <v>Белокуриха</v>
          </cell>
          <cell r="E9" t="str">
            <v/>
          </cell>
          <cell r="F9" t="str">
            <v>Сибирский федеральный округ</v>
          </cell>
          <cell r="G9" t="str">
            <v>Средние города</v>
          </cell>
          <cell r="H9" t="str">
            <v>Нет</v>
          </cell>
          <cell r="I9">
            <v>15072</v>
          </cell>
          <cell r="J9">
            <v>15160</v>
          </cell>
        </row>
        <row r="10">
          <cell r="C10" t="str">
            <v>Бийск</v>
          </cell>
          <cell r="D10" t="str">
            <v>Бийск</v>
          </cell>
          <cell r="E10" t="str">
            <v/>
          </cell>
          <cell r="F10" t="str">
            <v>Сибирский федеральный округ</v>
          </cell>
          <cell r="G10" t="str">
            <v>Большие города</v>
          </cell>
          <cell r="H10" t="str">
            <v>Да</v>
          </cell>
          <cell r="I10">
            <v>203108</v>
          </cell>
          <cell r="J10">
            <v>200629</v>
          </cell>
        </row>
        <row r="11">
          <cell r="C11" t="str">
            <v>Благовещенка</v>
          </cell>
          <cell r="D11" t="str">
            <v>Благовещенка</v>
          </cell>
          <cell r="E11" t="str">
            <v/>
          </cell>
          <cell r="F11" t="str">
            <v>Сибирский федеральный округ</v>
          </cell>
          <cell r="G11" t="str">
            <v>Средние города</v>
          </cell>
          <cell r="H11" t="str">
            <v>Нет</v>
          </cell>
          <cell r="I11">
            <v>11548</v>
          </cell>
          <cell r="J11">
            <v>11448</v>
          </cell>
        </row>
        <row r="12">
          <cell r="C12" t="str">
            <v>Волчиха</v>
          </cell>
          <cell r="D12" t="str">
            <v>Волчиха</v>
          </cell>
          <cell r="E12" t="str">
            <v/>
          </cell>
          <cell r="F12" t="str">
            <v>Сибирский федеральный округ</v>
          </cell>
          <cell r="G12" t="str">
            <v>Средние города</v>
          </cell>
          <cell r="H12" t="str">
            <v>Нет</v>
          </cell>
          <cell r="I12">
            <v>10011</v>
          </cell>
          <cell r="J12" t="e">
            <v>#N/A</v>
          </cell>
        </row>
        <row r="13">
          <cell r="C13" t="str">
            <v>Горняк</v>
          </cell>
          <cell r="D13" t="str">
            <v>Горняк</v>
          </cell>
          <cell r="E13" t="str">
            <v/>
          </cell>
          <cell r="F13" t="str">
            <v>Сибирский федеральный округ</v>
          </cell>
          <cell r="G13" t="str">
            <v>Средние города</v>
          </cell>
          <cell r="H13" t="str">
            <v>Нет</v>
          </cell>
          <cell r="I13">
            <v>13040</v>
          </cell>
          <cell r="J13">
            <v>12437</v>
          </cell>
        </row>
        <row r="14">
          <cell r="C14" t="str">
            <v>Заринск</v>
          </cell>
          <cell r="D14" t="str">
            <v>Заринск</v>
          </cell>
          <cell r="E14" t="str">
            <v/>
          </cell>
          <cell r="F14" t="str">
            <v>Сибирский федеральный округ</v>
          </cell>
          <cell r="G14" t="str">
            <v>Средние города</v>
          </cell>
          <cell r="H14" t="str">
            <v>Да</v>
          </cell>
          <cell r="I14">
            <v>47035</v>
          </cell>
          <cell r="J14">
            <v>46254</v>
          </cell>
        </row>
        <row r="15">
          <cell r="C15" t="str">
            <v>Змеиногорск</v>
          </cell>
          <cell r="D15" t="str">
            <v>Змеиногорск</v>
          </cell>
          <cell r="E15" t="str">
            <v/>
          </cell>
          <cell r="F15" t="str">
            <v>Сибирский федеральный округ</v>
          </cell>
          <cell r="G15" t="str">
            <v>Средние города</v>
          </cell>
          <cell r="H15" t="str">
            <v>Нет</v>
          </cell>
          <cell r="I15">
            <v>10569</v>
          </cell>
          <cell r="J15">
            <v>10321</v>
          </cell>
        </row>
        <row r="16">
          <cell r="C16" t="str">
            <v>Камень-на-Оби</v>
          </cell>
          <cell r="D16" t="str">
            <v>Камень-на-Оби</v>
          </cell>
          <cell r="E16" t="str">
            <v/>
          </cell>
          <cell r="F16" t="str">
            <v>Сибирский федеральный округ</v>
          </cell>
          <cell r="G16" t="str">
            <v>Средние города</v>
          </cell>
          <cell r="H16" t="str">
            <v>Нет</v>
          </cell>
          <cell r="I16">
            <v>41787</v>
          </cell>
          <cell r="J16">
            <v>40647</v>
          </cell>
        </row>
        <row r="17">
          <cell r="C17" t="str">
            <v>Кулунда</v>
          </cell>
          <cell r="D17" t="str">
            <v>Кулунда</v>
          </cell>
          <cell r="E17" t="str">
            <v/>
          </cell>
          <cell r="F17" t="str">
            <v>Сибирский федеральный округ</v>
          </cell>
          <cell r="G17" t="str">
            <v>Средние города</v>
          </cell>
          <cell r="H17" t="str">
            <v>Нет</v>
          </cell>
          <cell r="I17">
            <v>14498</v>
          </cell>
          <cell r="J17" t="e">
            <v>#N/A</v>
          </cell>
        </row>
        <row r="18">
          <cell r="C18" t="str">
            <v>Михайловское</v>
          </cell>
          <cell r="D18" t="str">
            <v>Михайловское</v>
          </cell>
          <cell r="E18" t="str">
            <v/>
          </cell>
          <cell r="F18" t="str">
            <v>Сибирский федеральный округ</v>
          </cell>
          <cell r="G18" t="str">
            <v>Средние города</v>
          </cell>
          <cell r="H18" t="str">
            <v>Нет</v>
          </cell>
          <cell r="I18">
            <v>10756</v>
          </cell>
          <cell r="J18" t="e">
            <v>#N/A</v>
          </cell>
        </row>
        <row r="19">
          <cell r="C19" t="str">
            <v>Новоалтайск</v>
          </cell>
          <cell r="D19" t="str">
            <v>Новоалтайск</v>
          </cell>
          <cell r="E19" t="str">
            <v/>
          </cell>
          <cell r="F19" t="str">
            <v>Сибирский федеральный округ</v>
          </cell>
          <cell r="G19" t="str">
            <v>Средние города</v>
          </cell>
          <cell r="H19" t="str">
            <v>Да</v>
          </cell>
          <cell r="I19">
            <v>73134</v>
          </cell>
          <cell r="J19">
            <v>73769</v>
          </cell>
        </row>
        <row r="20">
          <cell r="C20" t="str">
            <v>Павловск</v>
          </cell>
          <cell r="D20" t="str">
            <v>Павловск</v>
          </cell>
          <cell r="E20" t="str">
            <v/>
          </cell>
          <cell r="F20" t="str">
            <v>Сибирский федеральный округ</v>
          </cell>
          <cell r="G20" t="str">
            <v>Средние города</v>
          </cell>
          <cell r="H20" t="str">
            <v>Нет</v>
          </cell>
          <cell r="I20">
            <v>14445</v>
          </cell>
          <cell r="J20" t="e">
            <v>#N/A</v>
          </cell>
        </row>
        <row r="21">
          <cell r="C21" t="str">
            <v>Поспелиха</v>
          </cell>
          <cell r="D21" t="str">
            <v>Поспелиха</v>
          </cell>
          <cell r="E21" t="str">
            <v/>
          </cell>
          <cell r="F21" t="str">
            <v>Сибирский федеральный округ</v>
          </cell>
          <cell r="G21" t="str">
            <v>Средние города</v>
          </cell>
          <cell r="H21" t="str">
            <v>Нет</v>
          </cell>
          <cell r="I21">
            <v>11915</v>
          </cell>
          <cell r="J21" t="e">
            <v>#N/A</v>
          </cell>
        </row>
        <row r="22">
          <cell r="C22" t="str">
            <v>Рубцовск</v>
          </cell>
          <cell r="D22" t="str">
            <v>Рубцовск</v>
          </cell>
          <cell r="E22" t="str">
            <v/>
          </cell>
          <cell r="F22" t="str">
            <v>Сибирский федеральный округ</v>
          </cell>
          <cell r="G22" t="str">
            <v>Большие города</v>
          </cell>
          <cell r="H22" t="str">
            <v>Да</v>
          </cell>
          <cell r="I22">
            <v>145333</v>
          </cell>
          <cell r="J22">
            <v>142551</v>
          </cell>
        </row>
        <row r="23">
          <cell r="C23" t="str">
            <v>Сибирский</v>
          </cell>
          <cell r="D23" t="str">
            <v>Сибирский</v>
          </cell>
          <cell r="E23" t="str">
            <v/>
          </cell>
          <cell r="F23" t="str">
            <v>Сибирский федеральный округ</v>
          </cell>
          <cell r="G23" t="str">
            <v>Средние города</v>
          </cell>
          <cell r="H23" t="str">
            <v>Нет</v>
          </cell>
          <cell r="I23">
            <v>14709</v>
          </cell>
          <cell r="J23">
            <v>11993</v>
          </cell>
        </row>
        <row r="24">
          <cell r="C24" t="str">
            <v>Славгород</v>
          </cell>
          <cell r="D24" t="str">
            <v>Славгород</v>
          </cell>
          <cell r="E24" t="str">
            <v/>
          </cell>
          <cell r="F24" t="str">
            <v>Сибирский федеральный округ</v>
          </cell>
          <cell r="G24" t="str">
            <v>Средние города</v>
          </cell>
          <cell r="H24" t="str">
            <v>Да</v>
          </cell>
          <cell r="I24">
            <v>30370</v>
          </cell>
          <cell r="J24">
            <v>29371</v>
          </cell>
        </row>
        <row r="25">
          <cell r="C25" t="str">
            <v>Тальменка</v>
          </cell>
          <cell r="D25" t="str">
            <v>Тальменка</v>
          </cell>
          <cell r="E25" t="str">
            <v/>
          </cell>
          <cell r="F25" t="str">
            <v>Сибирский федеральный округ</v>
          </cell>
          <cell r="G25" t="str">
            <v>Средние города</v>
          </cell>
          <cell r="H25" t="str">
            <v>Нет</v>
          </cell>
          <cell r="I25">
            <v>19044</v>
          </cell>
          <cell r="J25">
            <v>19046</v>
          </cell>
        </row>
        <row r="26">
          <cell r="C26" t="str">
            <v>Шипуново</v>
          </cell>
          <cell r="D26" t="str">
            <v>Шипуново</v>
          </cell>
          <cell r="E26" t="str">
            <v/>
          </cell>
          <cell r="F26" t="str">
            <v>Сибирский федеральный округ</v>
          </cell>
          <cell r="G26" t="str">
            <v>Средние города</v>
          </cell>
          <cell r="H26" t="str">
            <v>Нет</v>
          </cell>
          <cell r="I26">
            <v>13462</v>
          </cell>
          <cell r="J26" t="e">
            <v>#N/A</v>
          </cell>
        </row>
        <row r="27">
          <cell r="C27" t="str">
            <v>Южный</v>
          </cell>
          <cell r="D27" t="str">
            <v>Южный</v>
          </cell>
          <cell r="E27" t="str">
            <v/>
          </cell>
          <cell r="F27" t="str">
            <v>Сибирский федеральный округ</v>
          </cell>
          <cell r="G27" t="str">
            <v>Средние города</v>
          </cell>
          <cell r="H27" t="str">
            <v>Нет</v>
          </cell>
          <cell r="I27">
            <v>20028</v>
          </cell>
          <cell r="J27">
            <v>19670</v>
          </cell>
        </row>
        <row r="28">
          <cell r="C28" t="str">
            <v>Яровое</v>
          </cell>
          <cell r="D28" t="str">
            <v>Яровое</v>
          </cell>
          <cell r="E28" t="str">
            <v/>
          </cell>
          <cell r="F28" t="str">
            <v>Сибирский федеральный округ</v>
          </cell>
          <cell r="G28" t="str">
            <v>Средние города</v>
          </cell>
          <cell r="H28" t="str">
            <v>Нет</v>
          </cell>
          <cell r="I28">
            <v>18085</v>
          </cell>
          <cell r="J28">
            <v>18052</v>
          </cell>
        </row>
        <row r="29">
          <cell r="C29" t="str">
            <v>Белогорск</v>
          </cell>
          <cell r="D29" t="str">
            <v>Белогорск</v>
          </cell>
          <cell r="E29" t="str">
            <v/>
          </cell>
          <cell r="F29" t="str">
            <v>Дальневосточный федеральный округ</v>
          </cell>
          <cell r="G29" t="str">
            <v>Средние города</v>
          </cell>
          <cell r="H29" t="str">
            <v>Да</v>
          </cell>
          <cell r="I29">
            <v>66832</v>
          </cell>
          <cell r="J29">
            <v>65809</v>
          </cell>
        </row>
        <row r="30">
          <cell r="C30" t="str">
            <v>Благовещенск</v>
          </cell>
          <cell r="D30" t="str">
            <v>Благовещенск</v>
          </cell>
          <cell r="E30" t="str">
            <v>Да</v>
          </cell>
          <cell r="F30" t="str">
            <v>Дальневосточный федеральный округ</v>
          </cell>
          <cell r="G30" t="str">
            <v>Большие города</v>
          </cell>
          <cell r="H30" t="str">
            <v>Да</v>
          </cell>
          <cell r="I30">
            <v>224419</v>
          </cell>
          <cell r="J30">
            <v>225810</v>
          </cell>
        </row>
        <row r="31">
          <cell r="C31" t="str">
            <v>Завитинск</v>
          </cell>
          <cell r="D31" t="str">
            <v>Завитинск</v>
          </cell>
          <cell r="E31" t="str">
            <v/>
          </cell>
          <cell r="F31" t="str">
            <v>Дальневосточный федеральный округ</v>
          </cell>
          <cell r="G31" t="str">
            <v>Средние города</v>
          </cell>
          <cell r="H31" t="str">
            <v>Нет</v>
          </cell>
          <cell r="I31">
            <v>10830</v>
          </cell>
          <cell r="J31">
            <v>10445</v>
          </cell>
        </row>
        <row r="32">
          <cell r="C32" t="str">
            <v>Зея</v>
          </cell>
          <cell r="D32" t="str">
            <v>Зея</v>
          </cell>
          <cell r="E32" t="str">
            <v/>
          </cell>
          <cell r="F32" t="str">
            <v>Дальневосточный федеральный округ</v>
          </cell>
          <cell r="G32" t="str">
            <v>Средние города</v>
          </cell>
          <cell r="H32" t="str">
            <v>Да</v>
          </cell>
          <cell r="I32">
            <v>23734</v>
          </cell>
          <cell r="J32">
            <v>23093</v>
          </cell>
        </row>
        <row r="33">
          <cell r="C33" t="str">
            <v>Магдагачи</v>
          </cell>
          <cell r="D33" t="str">
            <v>Магдагачи</v>
          </cell>
          <cell r="E33" t="str">
            <v/>
          </cell>
          <cell r="F33" t="str">
            <v>Дальневосточный федеральный округ</v>
          </cell>
          <cell r="G33" t="str">
            <v>Средние города</v>
          </cell>
          <cell r="H33" t="str">
            <v>Нет</v>
          </cell>
          <cell r="I33">
            <v>10122</v>
          </cell>
          <cell r="J33">
            <v>9989</v>
          </cell>
        </row>
        <row r="34">
          <cell r="C34" t="str">
            <v>Прогресс</v>
          </cell>
          <cell r="D34" t="str">
            <v>Прогресс</v>
          </cell>
          <cell r="E34" t="str">
            <v/>
          </cell>
          <cell r="F34" t="str">
            <v>Дальневосточный федеральный округ</v>
          </cell>
          <cell r="G34" t="str">
            <v>Средние города</v>
          </cell>
          <cell r="H34" t="str">
            <v>Нет</v>
          </cell>
          <cell r="I34">
            <v>10215</v>
          </cell>
          <cell r="J34">
            <v>9683</v>
          </cell>
        </row>
        <row r="35">
          <cell r="C35" t="str">
            <v>Райчихинск</v>
          </cell>
          <cell r="D35" t="str">
            <v>Райчихинск</v>
          </cell>
          <cell r="E35" t="str">
            <v/>
          </cell>
          <cell r="F35" t="str">
            <v>Дальневосточный федеральный округ</v>
          </cell>
          <cell r="G35" t="str">
            <v>Средние города</v>
          </cell>
          <cell r="H35" t="str">
            <v>Да</v>
          </cell>
          <cell r="I35">
            <v>17783</v>
          </cell>
          <cell r="J35">
            <v>17098</v>
          </cell>
        </row>
        <row r="36">
          <cell r="C36" t="str">
            <v>Свободный</v>
          </cell>
          <cell r="D36" t="str">
            <v>Свободный</v>
          </cell>
          <cell r="E36" t="str">
            <v/>
          </cell>
          <cell r="F36" t="str">
            <v>Дальневосточный федеральный округ</v>
          </cell>
          <cell r="G36" t="str">
            <v>Средние города</v>
          </cell>
          <cell r="H36" t="str">
            <v>Да</v>
          </cell>
          <cell r="I36">
            <v>54536</v>
          </cell>
          <cell r="J36">
            <v>53404</v>
          </cell>
        </row>
        <row r="37">
          <cell r="C37" t="str">
            <v>Тында</v>
          </cell>
          <cell r="D37" t="str">
            <v>Тында</v>
          </cell>
          <cell r="E37" t="str">
            <v/>
          </cell>
          <cell r="F37" t="str">
            <v>Дальневосточный федеральный округ</v>
          </cell>
          <cell r="G37" t="str">
            <v>Средние города</v>
          </cell>
          <cell r="H37" t="str">
            <v>Да</v>
          </cell>
          <cell r="I37">
            <v>33450</v>
          </cell>
          <cell r="J37">
            <v>32920</v>
          </cell>
        </row>
        <row r="38">
          <cell r="C38" t="str">
            <v>Шимановск</v>
          </cell>
          <cell r="D38" t="str">
            <v>Шимановск</v>
          </cell>
          <cell r="E38" t="str">
            <v/>
          </cell>
          <cell r="F38" t="str">
            <v>Дальневосточный федеральный округ</v>
          </cell>
          <cell r="G38" t="str">
            <v>Средние города</v>
          </cell>
          <cell r="H38" t="str">
            <v>Нет</v>
          </cell>
          <cell r="I38">
            <v>18810</v>
          </cell>
          <cell r="J38">
            <v>18542</v>
          </cell>
        </row>
        <row r="39">
          <cell r="C39" t="str">
            <v>Апатиты</v>
          </cell>
          <cell r="D39" t="str">
            <v>Апатиты</v>
          </cell>
          <cell r="E39" t="str">
            <v/>
          </cell>
          <cell r="F39" t="str">
            <v>Северо-западный федеральный округ</v>
          </cell>
          <cell r="G39" t="str">
            <v>Средние города</v>
          </cell>
          <cell r="H39" t="str">
            <v>Да</v>
          </cell>
          <cell r="I39">
            <v>56683</v>
          </cell>
          <cell r="J39">
            <v>55201</v>
          </cell>
        </row>
        <row r="40">
          <cell r="C40" t="str">
            <v>Вельск</v>
          </cell>
          <cell r="D40" t="str">
            <v>Вельск</v>
          </cell>
          <cell r="E40" t="str">
            <v/>
          </cell>
          <cell r="F40" t="str">
            <v>Северо-западный федеральный округ</v>
          </cell>
          <cell r="G40" t="str">
            <v>Средние города</v>
          </cell>
          <cell r="H40" t="str">
            <v>Нет</v>
          </cell>
          <cell r="I40">
            <v>22776</v>
          </cell>
          <cell r="J40">
            <v>22311</v>
          </cell>
        </row>
        <row r="41">
          <cell r="C41" t="str">
            <v>Вычегодский</v>
          </cell>
          <cell r="D41" t="str">
            <v>Вычегодский</v>
          </cell>
          <cell r="E41" t="str">
            <v/>
          </cell>
          <cell r="F41" t="str">
            <v>Северо-западный федеральный округ</v>
          </cell>
          <cell r="G41" t="str">
            <v>Средние города</v>
          </cell>
          <cell r="H41" t="str">
            <v>Нет</v>
          </cell>
          <cell r="I41">
            <v>12786</v>
          </cell>
          <cell r="J41">
            <v>12387</v>
          </cell>
        </row>
        <row r="42">
          <cell r="C42" t="str">
            <v>Каргополь</v>
          </cell>
          <cell r="D42" t="str">
            <v>Каргополь</v>
          </cell>
          <cell r="E42" t="str">
            <v/>
          </cell>
          <cell r="F42" t="str">
            <v>Северо-западный федеральный округ</v>
          </cell>
          <cell r="G42" t="str">
            <v>Средние города</v>
          </cell>
          <cell r="H42" t="str">
            <v>Нет</v>
          </cell>
          <cell r="I42">
            <v>10052</v>
          </cell>
          <cell r="J42">
            <v>10037</v>
          </cell>
        </row>
        <row r="43">
          <cell r="C43" t="str">
            <v>Коноша</v>
          </cell>
          <cell r="D43" t="str">
            <v>Коноша</v>
          </cell>
          <cell r="E43" t="str">
            <v/>
          </cell>
          <cell r="F43" t="str">
            <v>Северо-западный федеральный округ</v>
          </cell>
          <cell r="G43" t="str">
            <v>Средние города</v>
          </cell>
          <cell r="H43" t="str">
            <v>Нет</v>
          </cell>
          <cell r="I43">
            <v>11103</v>
          </cell>
          <cell r="J43">
            <v>10739</v>
          </cell>
        </row>
        <row r="44">
          <cell r="C44" t="str">
            <v>Коряжма</v>
          </cell>
          <cell r="D44" t="str">
            <v>Коряжма</v>
          </cell>
          <cell r="E44" t="str">
            <v/>
          </cell>
          <cell r="F44" t="str">
            <v>Северо-западный федеральный округ</v>
          </cell>
          <cell r="G44" t="str">
            <v>Средние города</v>
          </cell>
          <cell r="H44" t="str">
            <v>Да</v>
          </cell>
          <cell r="I44">
            <v>37256</v>
          </cell>
          <cell r="J44">
            <v>36224</v>
          </cell>
        </row>
        <row r="45">
          <cell r="C45" t="str">
            <v>Арзамас</v>
          </cell>
          <cell r="D45" t="str">
            <v>Арзамас</v>
          </cell>
          <cell r="E45" t="str">
            <v/>
          </cell>
          <cell r="F45" t="str">
            <v>Приволжский федеральный округ</v>
          </cell>
          <cell r="G45" t="str">
            <v>Большие города</v>
          </cell>
          <cell r="H45" t="str">
            <v>Да</v>
          </cell>
          <cell r="I45">
            <v>104547</v>
          </cell>
          <cell r="J45">
            <v>103930</v>
          </cell>
        </row>
        <row r="46">
          <cell r="C46" t="str">
            <v>Мирный</v>
          </cell>
          <cell r="D46" t="str">
            <v>Мирный</v>
          </cell>
          <cell r="E46" t="str">
            <v/>
          </cell>
          <cell r="F46" t="str">
            <v>Северо-западный федеральный округ</v>
          </cell>
          <cell r="G46" t="str">
            <v>Средние города</v>
          </cell>
          <cell r="H46" t="str">
            <v>Да</v>
          </cell>
          <cell r="I46">
            <v>32175</v>
          </cell>
          <cell r="J46">
            <v>32028</v>
          </cell>
        </row>
        <row r="47">
          <cell r="C47" t="str">
            <v>Новодвинск</v>
          </cell>
          <cell r="D47" t="str">
            <v>Новодвинск</v>
          </cell>
          <cell r="E47" t="str">
            <v/>
          </cell>
          <cell r="F47" t="str">
            <v>Северо-западный федеральный округ</v>
          </cell>
          <cell r="G47" t="str">
            <v>Средние города</v>
          </cell>
          <cell r="H47" t="str">
            <v>Да</v>
          </cell>
          <cell r="I47">
            <v>38906</v>
          </cell>
          <cell r="J47">
            <v>38082</v>
          </cell>
        </row>
        <row r="48">
          <cell r="C48" t="str">
            <v>Няндома</v>
          </cell>
          <cell r="D48" t="str">
            <v>Няндома</v>
          </cell>
          <cell r="E48" t="str">
            <v/>
          </cell>
          <cell r="F48" t="str">
            <v>Северо-западный федеральный округ</v>
          </cell>
          <cell r="G48" t="str">
            <v>Средние города</v>
          </cell>
          <cell r="H48" t="str">
            <v>Нет</v>
          </cell>
          <cell r="I48">
            <v>20395</v>
          </cell>
          <cell r="J48">
            <v>19416</v>
          </cell>
        </row>
        <row r="49">
          <cell r="C49" t="str">
            <v>Онега</v>
          </cell>
          <cell r="D49" t="str">
            <v>Онега</v>
          </cell>
          <cell r="E49" t="str">
            <v/>
          </cell>
          <cell r="F49" t="str">
            <v>Северо-западный федеральный округ</v>
          </cell>
          <cell r="G49" t="str">
            <v>Средние города</v>
          </cell>
          <cell r="H49" t="str">
            <v>Да</v>
          </cell>
          <cell r="I49">
            <v>19381</v>
          </cell>
          <cell r="J49">
            <v>18830</v>
          </cell>
        </row>
        <row r="50">
          <cell r="C50" t="str">
            <v>Плесецк</v>
          </cell>
          <cell r="D50" t="str">
            <v>Плесецк</v>
          </cell>
          <cell r="E50" t="str">
            <v/>
          </cell>
          <cell r="F50" t="str">
            <v>Северо-западный федеральный округ</v>
          </cell>
          <cell r="G50" t="str">
            <v>Средние города</v>
          </cell>
          <cell r="H50" t="str">
            <v>Нет</v>
          </cell>
          <cell r="I50">
            <v>10231</v>
          </cell>
          <cell r="J50">
            <v>10041</v>
          </cell>
        </row>
        <row r="51">
          <cell r="C51" t="str">
            <v>Армавир</v>
          </cell>
          <cell r="D51" t="str">
            <v>Армавир</v>
          </cell>
          <cell r="E51" t="str">
            <v/>
          </cell>
          <cell r="F51" t="str">
            <v>Южный федеральный округ</v>
          </cell>
          <cell r="G51" t="str">
            <v>Большие города</v>
          </cell>
          <cell r="H51" t="str">
            <v>Да</v>
          </cell>
          <cell r="I51">
            <v>190871</v>
          </cell>
          <cell r="J51">
            <v>190205</v>
          </cell>
        </row>
        <row r="52">
          <cell r="C52" t="str">
            <v>Архангельск</v>
          </cell>
          <cell r="D52" t="str">
            <v>Архангельск</v>
          </cell>
          <cell r="E52" t="str">
            <v>Да</v>
          </cell>
          <cell r="F52" t="str">
            <v>Северо-западный федеральный округ</v>
          </cell>
          <cell r="G52" t="str">
            <v>Большие города</v>
          </cell>
          <cell r="H52" t="str">
            <v>Да</v>
          </cell>
          <cell r="I52">
            <v>351488</v>
          </cell>
          <cell r="J52">
            <v>348343</v>
          </cell>
        </row>
        <row r="53">
          <cell r="C53" t="str">
            <v>Ахтубинск</v>
          </cell>
          <cell r="D53" t="str">
            <v>Ахтубинск</v>
          </cell>
          <cell r="E53" t="str">
            <v/>
          </cell>
          <cell r="F53" t="str">
            <v>Южный федеральный округ</v>
          </cell>
          <cell r="G53" t="str">
            <v>Средние города</v>
          </cell>
          <cell r="H53" t="str">
            <v>Да</v>
          </cell>
          <cell r="I53">
            <v>37883</v>
          </cell>
          <cell r="J53">
            <v>36955</v>
          </cell>
        </row>
        <row r="54">
          <cell r="C54" t="str">
            <v>Володарский</v>
          </cell>
          <cell r="D54" t="str">
            <v>Володарский</v>
          </cell>
          <cell r="E54" t="str">
            <v/>
          </cell>
          <cell r="F54" t="str">
            <v>Южный федеральный округ</v>
          </cell>
          <cell r="G54" t="str">
            <v>Средние города</v>
          </cell>
          <cell r="H54" t="str">
            <v>Нет</v>
          </cell>
          <cell r="I54">
            <v>10136</v>
          </cell>
          <cell r="J54" t="e">
            <v>#N/A</v>
          </cell>
        </row>
        <row r="55">
          <cell r="C55" t="str">
            <v>Знаменск</v>
          </cell>
          <cell r="D55" t="str">
            <v>Знаменск</v>
          </cell>
          <cell r="E55" t="str">
            <v/>
          </cell>
          <cell r="F55" t="str">
            <v>Южный федеральный округ</v>
          </cell>
          <cell r="G55" t="str">
            <v>Средние города</v>
          </cell>
          <cell r="H55" t="str">
            <v>Да</v>
          </cell>
          <cell r="I55">
            <v>26934</v>
          </cell>
          <cell r="J55">
            <v>27071</v>
          </cell>
        </row>
        <row r="56">
          <cell r="C56" t="str">
            <v>Икряное</v>
          </cell>
          <cell r="D56" t="str">
            <v>Икряное</v>
          </cell>
          <cell r="E56" t="str">
            <v/>
          </cell>
          <cell r="F56" t="str">
            <v>Южный федеральный округ</v>
          </cell>
          <cell r="G56" t="str">
            <v>Средние города</v>
          </cell>
          <cell r="H56" t="str">
            <v>Нет</v>
          </cell>
          <cell r="I56">
            <v>10036</v>
          </cell>
          <cell r="J56" t="e">
            <v>#N/A</v>
          </cell>
        </row>
        <row r="57">
          <cell r="C57" t="str">
            <v>Камызяк</v>
          </cell>
          <cell r="D57" t="str">
            <v>Камызяк</v>
          </cell>
          <cell r="E57" t="str">
            <v/>
          </cell>
          <cell r="F57" t="str">
            <v>Южный федеральный округ</v>
          </cell>
          <cell r="G57" t="str">
            <v>Средние города</v>
          </cell>
          <cell r="H57" t="str">
            <v>Нет</v>
          </cell>
          <cell r="I57">
            <v>16077</v>
          </cell>
          <cell r="J57">
            <v>15810</v>
          </cell>
        </row>
        <row r="58">
          <cell r="C58" t="str">
            <v>Красный Яр</v>
          </cell>
          <cell r="D58" t="str">
            <v>Красный Яр</v>
          </cell>
          <cell r="E58" t="str">
            <v/>
          </cell>
          <cell r="F58" t="str">
            <v>Южный федеральный округ</v>
          </cell>
          <cell r="G58" t="str">
            <v>Средние города</v>
          </cell>
          <cell r="H58" t="str">
            <v>Нет</v>
          </cell>
          <cell r="I58">
            <v>12214</v>
          </cell>
          <cell r="J58" t="e">
            <v>#N/A</v>
          </cell>
        </row>
        <row r="59">
          <cell r="C59" t="str">
            <v>Нариманов</v>
          </cell>
          <cell r="D59" t="str">
            <v>Нариманов</v>
          </cell>
          <cell r="E59" t="str">
            <v/>
          </cell>
          <cell r="F59" t="str">
            <v>Южный федеральный округ</v>
          </cell>
          <cell r="G59" t="str">
            <v>Средние города</v>
          </cell>
          <cell r="H59" t="str">
            <v>Нет</v>
          </cell>
          <cell r="I59">
            <v>11118</v>
          </cell>
          <cell r="J59">
            <v>10956</v>
          </cell>
        </row>
        <row r="60">
          <cell r="C60" t="str">
            <v>Харабали</v>
          </cell>
          <cell r="D60" t="str">
            <v>Харабали</v>
          </cell>
          <cell r="E60" t="str">
            <v/>
          </cell>
          <cell r="F60" t="str">
            <v>Южный федеральный округ</v>
          </cell>
          <cell r="G60" t="str">
            <v>Средние города</v>
          </cell>
          <cell r="H60" t="str">
            <v>Нет</v>
          </cell>
          <cell r="I60">
            <v>18031</v>
          </cell>
          <cell r="J60">
            <v>17786</v>
          </cell>
        </row>
        <row r="61">
          <cell r="C61" t="str">
            <v>Алексеевка</v>
          </cell>
          <cell r="D61" t="str">
            <v>Алексеевка</v>
          </cell>
          <cell r="E61" t="str">
            <v/>
          </cell>
          <cell r="F61" t="str">
            <v>Центральный федеральный округ</v>
          </cell>
          <cell r="G61" t="str">
            <v>Средние города</v>
          </cell>
          <cell r="H61" t="str">
            <v>Да</v>
          </cell>
          <cell r="I61">
            <v>38566</v>
          </cell>
          <cell r="J61">
            <v>38179</v>
          </cell>
        </row>
        <row r="62">
          <cell r="C62" t="str">
            <v>Астрахань</v>
          </cell>
          <cell r="D62" t="str">
            <v>Астрахань</v>
          </cell>
          <cell r="E62" t="str">
            <v>Да</v>
          </cell>
          <cell r="F62" t="str">
            <v>Южный федеральный округ</v>
          </cell>
          <cell r="G62" t="str">
            <v>Большие города</v>
          </cell>
          <cell r="H62" t="str">
            <v>Да</v>
          </cell>
          <cell r="I62">
            <v>532504</v>
          </cell>
          <cell r="J62">
            <v>534241</v>
          </cell>
        </row>
        <row r="63">
          <cell r="C63" t="str">
            <v>Борисовка</v>
          </cell>
          <cell r="D63" t="str">
            <v>Борисовка</v>
          </cell>
          <cell r="E63" t="str">
            <v/>
          </cell>
          <cell r="F63" t="str">
            <v>Центральный федеральный округ</v>
          </cell>
          <cell r="G63" t="str">
            <v>Средние города</v>
          </cell>
          <cell r="H63" t="str">
            <v>Нет</v>
          </cell>
          <cell r="I63">
            <v>13743</v>
          </cell>
          <cell r="J63">
            <v>13497</v>
          </cell>
        </row>
        <row r="64">
          <cell r="C64" t="str">
            <v>Валуйки</v>
          </cell>
          <cell r="D64" t="str">
            <v>Валуйки</v>
          </cell>
          <cell r="E64" t="str">
            <v/>
          </cell>
          <cell r="F64" t="str">
            <v>Центральный федеральный округ</v>
          </cell>
          <cell r="G64" t="str">
            <v>Средние города</v>
          </cell>
          <cell r="H64" t="str">
            <v>Да</v>
          </cell>
          <cell r="I64">
            <v>34104</v>
          </cell>
          <cell r="J64">
            <v>34193</v>
          </cell>
        </row>
        <row r="65">
          <cell r="C65" t="str">
            <v>Волоконовка</v>
          </cell>
          <cell r="D65" t="str">
            <v>Волоконовка</v>
          </cell>
          <cell r="E65" t="str">
            <v/>
          </cell>
          <cell r="F65" t="str">
            <v>Центральный федеральный округ</v>
          </cell>
          <cell r="G65" t="str">
            <v>Средние города</v>
          </cell>
          <cell r="H65" t="str">
            <v>Нет</v>
          </cell>
          <cell r="I65">
            <v>10936</v>
          </cell>
          <cell r="J65">
            <v>10405</v>
          </cell>
        </row>
        <row r="66">
          <cell r="C66" t="str">
            <v>Губкин</v>
          </cell>
          <cell r="D66" t="str">
            <v>Губкин</v>
          </cell>
          <cell r="E66" t="str">
            <v/>
          </cell>
          <cell r="F66" t="str">
            <v>Центральный федеральный округ</v>
          </cell>
          <cell r="G66" t="str">
            <v>Средние города</v>
          </cell>
          <cell r="H66" t="str">
            <v>Да</v>
          </cell>
          <cell r="I66">
            <v>87142</v>
          </cell>
          <cell r="J66">
            <v>86422</v>
          </cell>
        </row>
        <row r="67">
          <cell r="C67" t="str">
            <v>Новый Оскол</v>
          </cell>
          <cell r="D67" t="str">
            <v>Новый Оскол</v>
          </cell>
          <cell r="E67" t="str">
            <v/>
          </cell>
          <cell r="F67" t="str">
            <v>Центральный федеральный округ</v>
          </cell>
          <cell r="G67" t="str">
            <v>Средние города</v>
          </cell>
          <cell r="H67" t="str">
            <v>Нет</v>
          </cell>
          <cell r="I67">
            <v>18932</v>
          </cell>
          <cell r="J67">
            <v>18538</v>
          </cell>
        </row>
        <row r="68">
          <cell r="C68" t="str">
            <v>Разумное</v>
          </cell>
          <cell r="D68" t="str">
            <v>Разумное</v>
          </cell>
          <cell r="E68" t="str">
            <v/>
          </cell>
          <cell r="F68" t="str">
            <v>Центральный федеральный округ</v>
          </cell>
          <cell r="G68" t="str">
            <v>Средние города</v>
          </cell>
          <cell r="H68" t="str">
            <v>Нет</v>
          </cell>
          <cell r="I68">
            <v>18494</v>
          </cell>
          <cell r="J68">
            <v>20172</v>
          </cell>
        </row>
        <row r="69">
          <cell r="C69" t="str">
            <v>Ракитное</v>
          </cell>
          <cell r="D69" t="str">
            <v>Ракитное</v>
          </cell>
          <cell r="E69" t="str">
            <v/>
          </cell>
          <cell r="F69" t="str">
            <v>Центральный федеральный округ</v>
          </cell>
          <cell r="G69" t="str">
            <v>Средние города</v>
          </cell>
          <cell r="H69" t="str">
            <v>Нет</v>
          </cell>
          <cell r="I69">
            <v>10524</v>
          </cell>
          <cell r="J69">
            <v>10375</v>
          </cell>
        </row>
        <row r="70">
          <cell r="C70" t="str">
            <v>Ровеньки</v>
          </cell>
          <cell r="D70" t="str">
            <v>Ровеньки</v>
          </cell>
          <cell r="E70" t="str">
            <v/>
          </cell>
          <cell r="F70" t="str">
            <v>Центральный федеральный округ</v>
          </cell>
          <cell r="G70" t="str">
            <v>Средние города</v>
          </cell>
          <cell r="H70" t="str">
            <v>Нет</v>
          </cell>
          <cell r="I70">
            <v>10795</v>
          </cell>
          <cell r="J70">
            <v>10827</v>
          </cell>
        </row>
        <row r="71">
          <cell r="C71" t="str">
            <v>Северный</v>
          </cell>
          <cell r="D71" t="str">
            <v>Северный</v>
          </cell>
          <cell r="E71" t="str">
            <v/>
          </cell>
          <cell r="F71" t="str">
            <v>Центральный федеральный округ</v>
          </cell>
          <cell r="G71" t="str">
            <v>Средние города</v>
          </cell>
          <cell r="H71" t="str">
            <v>Нет</v>
          </cell>
          <cell r="I71">
            <v>10501</v>
          </cell>
          <cell r="J71">
            <v>11436</v>
          </cell>
        </row>
        <row r="72">
          <cell r="C72" t="str">
            <v>Балаково</v>
          </cell>
          <cell r="D72" t="str">
            <v>Балаково</v>
          </cell>
          <cell r="E72" t="str">
            <v/>
          </cell>
          <cell r="F72" t="str">
            <v>Приволжский федеральный округ</v>
          </cell>
          <cell r="G72" t="str">
            <v>Большие города</v>
          </cell>
          <cell r="H72" t="str">
            <v>Да</v>
          </cell>
          <cell r="I72">
            <v>191260</v>
          </cell>
          <cell r="J72">
            <v>188489</v>
          </cell>
        </row>
        <row r="73">
          <cell r="C73" t="str">
            <v>Строитель</v>
          </cell>
          <cell r="D73" t="str">
            <v>Строитель</v>
          </cell>
          <cell r="E73" t="str">
            <v/>
          </cell>
          <cell r="F73" t="str">
            <v>Центральный федеральный округ</v>
          </cell>
          <cell r="G73" t="str">
            <v>Средние города</v>
          </cell>
          <cell r="H73" t="str">
            <v>Да</v>
          </cell>
          <cell r="I73">
            <v>24322</v>
          </cell>
          <cell r="J73">
            <v>24038</v>
          </cell>
        </row>
        <row r="74">
          <cell r="C74" t="str">
            <v>Чернянка</v>
          </cell>
          <cell r="D74" t="str">
            <v>Чернянка</v>
          </cell>
          <cell r="E74" t="str">
            <v/>
          </cell>
          <cell r="F74" t="str">
            <v>Центральный федеральный округ</v>
          </cell>
          <cell r="G74" t="str">
            <v>Средние города</v>
          </cell>
          <cell r="H74" t="str">
            <v>Нет</v>
          </cell>
          <cell r="I74">
            <v>14931</v>
          </cell>
          <cell r="J74">
            <v>14870</v>
          </cell>
        </row>
        <row r="75">
          <cell r="C75" t="str">
            <v>Шебекино</v>
          </cell>
          <cell r="D75" t="str">
            <v>Шебекино</v>
          </cell>
          <cell r="E75" t="str">
            <v/>
          </cell>
          <cell r="F75" t="str">
            <v>Центральный федеральный округ</v>
          </cell>
          <cell r="G75" t="str">
            <v>Средние города</v>
          </cell>
          <cell r="H75" t="str">
            <v>Да</v>
          </cell>
          <cell r="I75">
            <v>42903</v>
          </cell>
          <cell r="J75">
            <v>41336</v>
          </cell>
        </row>
        <row r="76">
          <cell r="C76" t="str">
            <v>Балашов</v>
          </cell>
          <cell r="D76" t="str">
            <v>Балашов</v>
          </cell>
          <cell r="E76" t="str">
            <v/>
          </cell>
          <cell r="F76" t="str">
            <v>Приволжский федеральный округ</v>
          </cell>
          <cell r="G76" t="str">
            <v>Средние города</v>
          </cell>
          <cell r="H76" t="str">
            <v>Да</v>
          </cell>
          <cell r="I76">
            <v>78218</v>
          </cell>
          <cell r="J76">
            <v>76032</v>
          </cell>
        </row>
        <row r="77">
          <cell r="C77" t="str">
            <v>Дятьково</v>
          </cell>
          <cell r="D77" t="str">
            <v>Дятьково</v>
          </cell>
          <cell r="E77" t="str">
            <v/>
          </cell>
          <cell r="F77" t="str">
            <v>Центральный федеральный округ</v>
          </cell>
          <cell r="G77" t="str">
            <v>Средние города</v>
          </cell>
          <cell r="H77" t="str">
            <v>Да</v>
          </cell>
          <cell r="I77">
            <v>27155</v>
          </cell>
          <cell r="J77">
            <v>26483</v>
          </cell>
        </row>
        <row r="78">
          <cell r="C78" t="str">
            <v>Жуковка</v>
          </cell>
          <cell r="D78" t="str">
            <v>Жуковка</v>
          </cell>
          <cell r="E78" t="str">
            <v/>
          </cell>
          <cell r="F78" t="str">
            <v>Центральный федеральный округ</v>
          </cell>
          <cell r="G78" t="str">
            <v>Средние города</v>
          </cell>
          <cell r="H78" t="str">
            <v>Да</v>
          </cell>
          <cell r="I78">
            <v>17037</v>
          </cell>
          <cell r="J78">
            <v>16671</v>
          </cell>
        </row>
        <row r="79">
          <cell r="C79" t="str">
            <v>Карачев</v>
          </cell>
          <cell r="D79" t="str">
            <v>Карачев</v>
          </cell>
          <cell r="E79" t="str">
            <v/>
          </cell>
          <cell r="F79" t="str">
            <v>Центральный федеральный округ</v>
          </cell>
          <cell r="G79" t="str">
            <v>Средние города</v>
          </cell>
          <cell r="H79" t="str">
            <v>Нет</v>
          </cell>
          <cell r="I79">
            <v>18175</v>
          </cell>
          <cell r="J79">
            <v>17466</v>
          </cell>
        </row>
        <row r="80">
          <cell r="C80" t="str">
            <v>Клетня</v>
          </cell>
          <cell r="D80" t="str">
            <v>Клетня</v>
          </cell>
          <cell r="E80" t="str">
            <v/>
          </cell>
          <cell r="F80" t="str">
            <v>Центральный федеральный округ</v>
          </cell>
          <cell r="G80" t="str">
            <v>Средние города</v>
          </cell>
          <cell r="H80" t="str">
            <v>Нет</v>
          </cell>
          <cell r="I80">
            <v>12796</v>
          </cell>
          <cell r="J80">
            <v>12349</v>
          </cell>
        </row>
        <row r="81">
          <cell r="C81" t="str">
            <v>Климово</v>
          </cell>
          <cell r="D81" t="str">
            <v>Климово</v>
          </cell>
          <cell r="E81" t="str">
            <v/>
          </cell>
          <cell r="F81" t="str">
            <v>Центральный федеральный округ</v>
          </cell>
          <cell r="G81" t="str">
            <v>Средние города</v>
          </cell>
          <cell r="H81" t="str">
            <v>Нет</v>
          </cell>
          <cell r="I81">
            <v>13297</v>
          </cell>
          <cell r="J81">
            <v>12848</v>
          </cell>
        </row>
        <row r="82">
          <cell r="C82" t="str">
            <v>Клинцы</v>
          </cell>
          <cell r="D82" t="str">
            <v>Клинцы</v>
          </cell>
          <cell r="E82" t="str">
            <v/>
          </cell>
          <cell r="F82" t="str">
            <v>Центральный федеральный округ</v>
          </cell>
          <cell r="G82" t="str">
            <v>Средние города</v>
          </cell>
          <cell r="H82" t="str">
            <v>Да</v>
          </cell>
          <cell r="I82">
            <v>61934</v>
          </cell>
          <cell r="J82">
            <v>63050</v>
          </cell>
        </row>
        <row r="83">
          <cell r="C83" t="str">
            <v>Навля</v>
          </cell>
          <cell r="D83" t="str">
            <v>Навля</v>
          </cell>
          <cell r="E83" t="str">
            <v/>
          </cell>
          <cell r="F83" t="str">
            <v>Центральный федеральный округ</v>
          </cell>
          <cell r="G83" t="str">
            <v>Средние города</v>
          </cell>
          <cell r="H83" t="str">
            <v>Нет</v>
          </cell>
          <cell r="I83">
            <v>14709</v>
          </cell>
          <cell r="J83">
            <v>14301</v>
          </cell>
        </row>
        <row r="84">
          <cell r="C84" t="str">
            <v>Новозыбков</v>
          </cell>
          <cell r="D84" t="str">
            <v>Новозыбков</v>
          </cell>
          <cell r="E84" t="str">
            <v/>
          </cell>
          <cell r="F84" t="str">
            <v>Центральный федеральный округ</v>
          </cell>
          <cell r="G84" t="str">
            <v>Средние города</v>
          </cell>
          <cell r="H84" t="str">
            <v>Да</v>
          </cell>
          <cell r="I84">
            <v>40632</v>
          </cell>
          <cell r="J84">
            <v>39725</v>
          </cell>
        </row>
        <row r="85">
          <cell r="C85" t="str">
            <v>Почеп</v>
          </cell>
          <cell r="D85" t="str">
            <v>Почеп</v>
          </cell>
          <cell r="E85" t="str">
            <v/>
          </cell>
          <cell r="F85" t="str">
            <v>Центральный федеральный округ</v>
          </cell>
          <cell r="G85" t="str">
            <v>Средние города</v>
          </cell>
          <cell r="H85" t="str">
            <v>Нет</v>
          </cell>
          <cell r="I85">
            <v>16748</v>
          </cell>
          <cell r="J85">
            <v>16539</v>
          </cell>
        </row>
        <row r="86">
          <cell r="C86" t="str">
            <v>Сельцо</v>
          </cell>
          <cell r="D86" t="str">
            <v>Сельцо</v>
          </cell>
          <cell r="E86" t="str">
            <v/>
          </cell>
          <cell r="F86" t="str">
            <v>Центральный федеральный округ</v>
          </cell>
          <cell r="G86" t="str">
            <v>Средние города</v>
          </cell>
          <cell r="H86" t="str">
            <v>Нет</v>
          </cell>
          <cell r="I86">
            <v>16759</v>
          </cell>
          <cell r="J86">
            <v>16532</v>
          </cell>
        </row>
        <row r="87">
          <cell r="C87" t="str">
            <v>Стародуб</v>
          </cell>
          <cell r="D87" t="str">
            <v>Стародуб</v>
          </cell>
          <cell r="E87" t="str">
            <v/>
          </cell>
          <cell r="F87" t="str">
            <v>Центральный федеральный округ</v>
          </cell>
          <cell r="G87" t="str">
            <v>Средние города</v>
          </cell>
          <cell r="H87" t="str">
            <v>Нет</v>
          </cell>
          <cell r="I87">
            <v>18868</v>
          </cell>
          <cell r="J87">
            <v>18321</v>
          </cell>
        </row>
        <row r="88">
          <cell r="C88" t="str">
            <v>Сураж</v>
          </cell>
          <cell r="D88" t="str">
            <v>Сураж</v>
          </cell>
          <cell r="E88" t="str">
            <v/>
          </cell>
          <cell r="F88" t="str">
            <v>Центральный федеральный округ</v>
          </cell>
          <cell r="G88" t="str">
            <v>Средние города</v>
          </cell>
          <cell r="H88" t="str">
            <v>Нет</v>
          </cell>
          <cell r="I88">
            <v>11089</v>
          </cell>
          <cell r="J88">
            <v>10814</v>
          </cell>
        </row>
        <row r="89">
          <cell r="C89" t="str">
            <v>Трубчевск</v>
          </cell>
          <cell r="D89" t="str">
            <v>Трубчевск</v>
          </cell>
          <cell r="E89" t="str">
            <v/>
          </cell>
          <cell r="F89" t="str">
            <v>Центральный федеральный округ</v>
          </cell>
          <cell r="G89" t="str">
            <v>Средние города</v>
          </cell>
          <cell r="H89" t="str">
            <v>Нет</v>
          </cell>
          <cell r="I89">
            <v>13802</v>
          </cell>
          <cell r="J89">
            <v>13695</v>
          </cell>
        </row>
        <row r="90">
          <cell r="C90" t="str">
            <v>Унеча</v>
          </cell>
          <cell r="D90" t="str">
            <v>Унеча</v>
          </cell>
          <cell r="E90" t="str">
            <v/>
          </cell>
          <cell r="F90" t="str">
            <v>Центральный федеральный округ</v>
          </cell>
          <cell r="G90" t="str">
            <v>Средние города</v>
          </cell>
          <cell r="H90" t="str">
            <v>Да</v>
          </cell>
          <cell r="I90">
            <v>24230</v>
          </cell>
          <cell r="J90">
            <v>23097</v>
          </cell>
        </row>
        <row r="91">
          <cell r="C91" t="str">
            <v>Фокино</v>
          </cell>
          <cell r="D91" t="str">
            <v>Фокино</v>
          </cell>
          <cell r="E91" t="str">
            <v/>
          </cell>
          <cell r="F91" t="str">
            <v>Центральный федеральный округ</v>
          </cell>
          <cell r="G91" t="str">
            <v>Средние города</v>
          </cell>
          <cell r="H91" t="str">
            <v>Нет</v>
          </cell>
          <cell r="I91">
            <v>13143</v>
          </cell>
          <cell r="J91">
            <v>12818</v>
          </cell>
        </row>
        <row r="92">
          <cell r="C92" t="str">
            <v>Александров</v>
          </cell>
          <cell r="D92" t="str">
            <v>Александров</v>
          </cell>
          <cell r="E92" t="str">
            <v/>
          </cell>
          <cell r="F92" t="str">
            <v>Центральный федеральный округ</v>
          </cell>
          <cell r="G92" t="str">
            <v>Средние города</v>
          </cell>
          <cell r="H92" t="str">
            <v>Да</v>
          </cell>
          <cell r="I92">
            <v>59787</v>
          </cell>
          <cell r="J92">
            <v>58741</v>
          </cell>
        </row>
        <row r="93">
          <cell r="C93" t="str">
            <v>Барнаул</v>
          </cell>
          <cell r="D93" t="str">
            <v>Барнаул</v>
          </cell>
          <cell r="E93" t="str">
            <v>Да</v>
          </cell>
          <cell r="F93" t="str">
            <v>Сибирский федеральный округ</v>
          </cell>
          <cell r="G93" t="str">
            <v>Большие города</v>
          </cell>
          <cell r="H93" t="str">
            <v>Да</v>
          </cell>
          <cell r="I93">
            <v>633301</v>
          </cell>
          <cell r="J93">
            <v>632723</v>
          </cell>
        </row>
        <row r="94">
          <cell r="C94" t="str">
            <v>Вязники</v>
          </cell>
          <cell r="D94" t="str">
            <v>Вязники</v>
          </cell>
          <cell r="E94" t="str">
            <v/>
          </cell>
          <cell r="F94" t="str">
            <v>Центральный федеральный округ</v>
          </cell>
          <cell r="G94" t="str">
            <v>Средние города</v>
          </cell>
          <cell r="H94" t="str">
            <v>Да</v>
          </cell>
          <cell r="I94">
            <v>37197</v>
          </cell>
          <cell r="J94">
            <v>35028</v>
          </cell>
        </row>
        <row r="95">
          <cell r="C95" t="str">
            <v>Гороховец</v>
          </cell>
          <cell r="D95" t="str">
            <v>Гороховец</v>
          </cell>
          <cell r="E95" t="str">
            <v/>
          </cell>
          <cell r="F95" t="str">
            <v>Центральный федеральный округ</v>
          </cell>
          <cell r="G95" t="str">
            <v>Средние города</v>
          </cell>
          <cell r="H95" t="str">
            <v>Нет</v>
          </cell>
          <cell r="I95">
            <v>12948</v>
          </cell>
          <cell r="J95">
            <v>12687</v>
          </cell>
        </row>
        <row r="96">
          <cell r="C96" t="str">
            <v>Гусь-Хрустальный</v>
          </cell>
          <cell r="D96" t="str">
            <v>Гусь-Хрустальный</v>
          </cell>
          <cell r="E96" t="str">
            <v/>
          </cell>
          <cell r="F96" t="str">
            <v>Центральный федеральный округ</v>
          </cell>
          <cell r="G96" t="str">
            <v>Средние города</v>
          </cell>
          <cell r="H96" t="str">
            <v>Да</v>
          </cell>
          <cell r="I96">
            <v>55973</v>
          </cell>
          <cell r="J96">
            <v>53606</v>
          </cell>
        </row>
        <row r="97">
          <cell r="C97" t="str">
            <v>Камешково</v>
          </cell>
          <cell r="D97" t="str">
            <v>Камешково</v>
          </cell>
          <cell r="E97" t="str">
            <v/>
          </cell>
          <cell r="F97" t="str">
            <v>Центральный федеральный округ</v>
          </cell>
          <cell r="G97" t="str">
            <v>Средние города</v>
          </cell>
          <cell r="H97" t="str">
            <v>Да</v>
          </cell>
          <cell r="I97">
            <v>12711</v>
          </cell>
          <cell r="J97">
            <v>12210</v>
          </cell>
        </row>
        <row r="98">
          <cell r="C98" t="str">
            <v>Карабаново</v>
          </cell>
          <cell r="D98" t="str">
            <v>Карабаново</v>
          </cell>
          <cell r="E98" t="str">
            <v/>
          </cell>
          <cell r="F98" t="str">
            <v>Центральный федеральный округ</v>
          </cell>
          <cell r="G98" t="str">
            <v>Средние города</v>
          </cell>
          <cell r="H98" t="str">
            <v>Нет</v>
          </cell>
          <cell r="I98">
            <v>14817</v>
          </cell>
          <cell r="J98">
            <v>14631</v>
          </cell>
        </row>
        <row r="99">
          <cell r="C99" t="str">
            <v>Киржач</v>
          </cell>
          <cell r="D99" t="str">
            <v>Киржач</v>
          </cell>
          <cell r="E99" t="str">
            <v/>
          </cell>
          <cell r="F99" t="str">
            <v>Центральный федеральный округ</v>
          </cell>
          <cell r="G99" t="str">
            <v>Средние города</v>
          </cell>
          <cell r="H99" t="str">
            <v>Да</v>
          </cell>
          <cell r="I99">
            <v>27157</v>
          </cell>
          <cell r="J99">
            <v>26331</v>
          </cell>
        </row>
        <row r="100">
          <cell r="C100" t="str">
            <v>Батайск</v>
          </cell>
          <cell r="D100" t="str">
            <v>Батайск</v>
          </cell>
          <cell r="E100" t="str">
            <v/>
          </cell>
          <cell r="F100" t="str">
            <v>Южный федеральный округ</v>
          </cell>
          <cell r="G100" t="str">
            <v>Большие города</v>
          </cell>
          <cell r="H100" t="str">
            <v>Да</v>
          </cell>
          <cell r="I100">
            <v>124705</v>
          </cell>
          <cell r="J100">
            <v>127654</v>
          </cell>
        </row>
        <row r="101">
          <cell r="C101" t="str">
            <v>Кольчугино</v>
          </cell>
          <cell r="D101" t="str">
            <v>Кольчугино</v>
          </cell>
          <cell r="E101" t="str">
            <v/>
          </cell>
          <cell r="F101" t="str">
            <v>Центральный федеральный округ</v>
          </cell>
          <cell r="G101" t="str">
            <v>Средние города</v>
          </cell>
          <cell r="H101" t="str">
            <v>Да</v>
          </cell>
          <cell r="I101">
            <v>43784</v>
          </cell>
          <cell r="J101">
            <v>42708</v>
          </cell>
        </row>
        <row r="102">
          <cell r="C102" t="str">
            <v>Лакинск</v>
          </cell>
          <cell r="D102" t="str">
            <v>Лакинск</v>
          </cell>
          <cell r="E102" t="str">
            <v/>
          </cell>
          <cell r="F102" t="str">
            <v>Центральный федеральный округ</v>
          </cell>
          <cell r="G102" t="str">
            <v>Средние города</v>
          </cell>
          <cell r="H102" t="str">
            <v>Да</v>
          </cell>
          <cell r="I102">
            <v>14568</v>
          </cell>
          <cell r="J102">
            <v>14115</v>
          </cell>
        </row>
        <row r="103">
          <cell r="C103" t="str">
            <v>Меленки</v>
          </cell>
          <cell r="D103" t="str">
            <v>Меленки</v>
          </cell>
          <cell r="E103" t="str">
            <v/>
          </cell>
          <cell r="F103" t="str">
            <v>Центральный федеральный округ</v>
          </cell>
          <cell r="G103" t="str">
            <v>Средние города</v>
          </cell>
          <cell r="H103" t="str">
            <v>Нет</v>
          </cell>
          <cell r="I103">
            <v>14013</v>
          </cell>
          <cell r="J103">
            <v>13623</v>
          </cell>
        </row>
        <row r="104">
          <cell r="C104" t="str">
            <v>Белгород</v>
          </cell>
          <cell r="D104" t="str">
            <v>Белгород</v>
          </cell>
          <cell r="E104" t="str">
            <v>Да</v>
          </cell>
          <cell r="F104" t="str">
            <v>Центральный федеральный округ</v>
          </cell>
          <cell r="G104" t="str">
            <v>Большие города</v>
          </cell>
          <cell r="H104" t="str">
            <v>Да</v>
          </cell>
          <cell r="I104">
            <v>391135</v>
          </cell>
          <cell r="J104">
            <v>392426</v>
          </cell>
        </row>
        <row r="105">
          <cell r="C105" t="str">
            <v>Петушки</v>
          </cell>
          <cell r="D105" t="str">
            <v>Петушки</v>
          </cell>
          <cell r="E105" t="str">
            <v/>
          </cell>
          <cell r="F105" t="str">
            <v>Центральный федеральный округ</v>
          </cell>
          <cell r="G105" t="str">
            <v>Средние города</v>
          </cell>
          <cell r="H105" t="str">
            <v>Да</v>
          </cell>
          <cell r="I105">
            <v>13382</v>
          </cell>
          <cell r="J105">
            <v>12799</v>
          </cell>
        </row>
        <row r="106">
          <cell r="C106" t="str">
            <v>Покров</v>
          </cell>
          <cell r="D106" t="str">
            <v>Покров</v>
          </cell>
          <cell r="E106" t="str">
            <v/>
          </cell>
          <cell r="F106" t="str">
            <v>Центральный федеральный округ</v>
          </cell>
          <cell r="G106" t="str">
            <v>Средние города</v>
          </cell>
          <cell r="H106" t="str">
            <v>Да</v>
          </cell>
          <cell r="I106">
            <v>17308</v>
          </cell>
          <cell r="J106">
            <v>16640</v>
          </cell>
        </row>
        <row r="107">
          <cell r="C107" t="str">
            <v>Радужный</v>
          </cell>
          <cell r="D107" t="str">
            <v>Радужный</v>
          </cell>
          <cell r="E107" t="str">
            <v/>
          </cell>
          <cell r="F107" t="str">
            <v>Центральный федеральный округ</v>
          </cell>
          <cell r="G107" t="str">
            <v>Средние города</v>
          </cell>
          <cell r="H107" t="str">
            <v>Нет</v>
          </cell>
          <cell r="I107">
            <v>18535</v>
          </cell>
          <cell r="J107">
            <v>18470</v>
          </cell>
        </row>
        <row r="108">
          <cell r="C108" t="str">
            <v>Собинка</v>
          </cell>
          <cell r="D108" t="str">
            <v>Собинка</v>
          </cell>
          <cell r="E108" t="str">
            <v/>
          </cell>
          <cell r="F108" t="str">
            <v>Центральный федеральный округ</v>
          </cell>
          <cell r="G108" t="str">
            <v>Средние города</v>
          </cell>
          <cell r="H108" t="str">
            <v>Да</v>
          </cell>
          <cell r="I108">
            <v>18059</v>
          </cell>
          <cell r="J108">
            <v>17375</v>
          </cell>
        </row>
        <row r="109">
          <cell r="C109" t="str">
            <v>Струнино</v>
          </cell>
          <cell r="D109" t="str">
            <v>Струнино</v>
          </cell>
          <cell r="E109" t="str">
            <v/>
          </cell>
          <cell r="F109" t="str">
            <v>Центральный федеральный округ</v>
          </cell>
          <cell r="G109" t="str">
            <v>Средние города</v>
          </cell>
          <cell r="H109" t="str">
            <v>Нет</v>
          </cell>
          <cell r="I109">
            <v>13281</v>
          </cell>
          <cell r="J109">
            <v>12902</v>
          </cell>
        </row>
        <row r="110">
          <cell r="C110" t="str">
            <v>Судогда</v>
          </cell>
          <cell r="D110" t="str">
            <v>Судогда</v>
          </cell>
          <cell r="E110" t="str">
            <v/>
          </cell>
          <cell r="F110" t="str">
            <v>Центральный федеральный округ</v>
          </cell>
          <cell r="G110" t="str">
            <v>Средние города</v>
          </cell>
          <cell r="H110" t="str">
            <v>Нет</v>
          </cell>
          <cell r="I110">
            <v>10527</v>
          </cell>
          <cell r="J110">
            <v>10298</v>
          </cell>
        </row>
        <row r="111">
          <cell r="C111" t="str">
            <v>Суздаль</v>
          </cell>
          <cell r="D111" t="str">
            <v>Суздаль</v>
          </cell>
          <cell r="E111" t="str">
            <v/>
          </cell>
          <cell r="F111" t="str">
            <v>Центральный федеральный округ</v>
          </cell>
          <cell r="G111" t="str">
            <v>Средние города</v>
          </cell>
          <cell r="H111" t="str">
            <v>Да</v>
          </cell>
          <cell r="I111">
            <v>10535</v>
          </cell>
          <cell r="J111">
            <v>9428</v>
          </cell>
        </row>
        <row r="112">
          <cell r="C112" t="str">
            <v>Юрьев-Польский</v>
          </cell>
          <cell r="D112" t="str">
            <v>Юрьев-Польский</v>
          </cell>
          <cell r="E112" t="str">
            <v/>
          </cell>
          <cell r="F112" t="str">
            <v>Центральный федеральный округ</v>
          </cell>
          <cell r="G112" t="str">
            <v>Средние города</v>
          </cell>
          <cell r="H112" t="str">
            <v>Да</v>
          </cell>
          <cell r="I112">
            <v>18610</v>
          </cell>
          <cell r="J112">
            <v>18237</v>
          </cell>
        </row>
        <row r="113">
          <cell r="C113" t="str">
            <v>Белебей</v>
          </cell>
          <cell r="D113" t="str">
            <v>Белебей</v>
          </cell>
          <cell r="E113" t="str">
            <v/>
          </cell>
          <cell r="F113" t="str">
            <v>Приволжский федеральный округ</v>
          </cell>
          <cell r="G113" t="str">
            <v>Средние города</v>
          </cell>
          <cell r="H113" t="str">
            <v>Да</v>
          </cell>
          <cell r="I113">
            <v>59081</v>
          </cell>
          <cell r="J113">
            <v>59137</v>
          </cell>
        </row>
        <row r="114">
          <cell r="C114" t="str">
            <v>Белово</v>
          </cell>
          <cell r="D114" t="str">
            <v>Белово</v>
          </cell>
          <cell r="E114" t="str">
            <v/>
          </cell>
          <cell r="F114" t="str">
            <v>Сибирский федеральный округ</v>
          </cell>
          <cell r="G114" t="str">
            <v>Средние города</v>
          </cell>
          <cell r="H114" t="str">
            <v>Да</v>
          </cell>
          <cell r="I114">
            <v>73400</v>
          </cell>
          <cell r="J114">
            <v>71812</v>
          </cell>
        </row>
        <row r="115">
          <cell r="C115" t="str">
            <v>Городище</v>
          </cell>
          <cell r="D115" t="str">
            <v>Городище</v>
          </cell>
          <cell r="E115" t="str">
            <v/>
          </cell>
          <cell r="F115" t="str">
            <v>Южный федеральный округ</v>
          </cell>
          <cell r="G115" t="str">
            <v>Средние города</v>
          </cell>
          <cell r="H115" t="str">
            <v>Нет</v>
          </cell>
          <cell r="I115">
            <v>21913</v>
          </cell>
          <cell r="J115">
            <v>23054</v>
          </cell>
        </row>
        <row r="116">
          <cell r="C116" t="str">
            <v>Дубовка</v>
          </cell>
          <cell r="D116" t="str">
            <v>Дубовка</v>
          </cell>
          <cell r="E116" t="str">
            <v/>
          </cell>
          <cell r="F116" t="str">
            <v>Южный федеральный округ</v>
          </cell>
          <cell r="G116" t="str">
            <v>Средние города</v>
          </cell>
          <cell r="H116" t="str">
            <v>Нет</v>
          </cell>
          <cell r="I116">
            <v>14272</v>
          </cell>
          <cell r="J116">
            <v>13805</v>
          </cell>
        </row>
        <row r="117">
          <cell r="C117" t="str">
            <v>Елань</v>
          </cell>
          <cell r="D117" t="str">
            <v>Елань</v>
          </cell>
          <cell r="E117" t="str">
            <v/>
          </cell>
          <cell r="F117" t="str">
            <v>Южный федеральный округ</v>
          </cell>
          <cell r="G117" t="str">
            <v>Средние города</v>
          </cell>
          <cell r="H117" t="str">
            <v>Нет</v>
          </cell>
          <cell r="I117">
            <v>14081</v>
          </cell>
          <cell r="J117">
            <v>14061</v>
          </cell>
        </row>
        <row r="118">
          <cell r="C118" t="str">
            <v>Жирновск</v>
          </cell>
          <cell r="D118" t="str">
            <v>Жирновск</v>
          </cell>
          <cell r="E118" t="str">
            <v/>
          </cell>
          <cell r="F118" t="str">
            <v>Южный федеральный округ</v>
          </cell>
          <cell r="G118" t="str">
            <v>Средние города</v>
          </cell>
          <cell r="H118" t="str">
            <v>Нет</v>
          </cell>
          <cell r="I118">
            <v>16060</v>
          </cell>
          <cell r="J118">
            <v>15516</v>
          </cell>
        </row>
        <row r="119">
          <cell r="C119" t="str">
            <v>Иловля</v>
          </cell>
          <cell r="D119" t="str">
            <v>Иловля</v>
          </cell>
          <cell r="E119" t="str">
            <v/>
          </cell>
          <cell r="F119" t="str">
            <v>Южный федеральный округ</v>
          </cell>
          <cell r="G119" t="str">
            <v>Средние города</v>
          </cell>
          <cell r="H119" t="str">
            <v>Нет</v>
          </cell>
          <cell r="I119">
            <v>11418</v>
          </cell>
          <cell r="J119">
            <v>11502</v>
          </cell>
        </row>
        <row r="120">
          <cell r="C120" t="str">
            <v>Калач-на-Дону</v>
          </cell>
          <cell r="D120" t="str">
            <v>Калач-на-Дону</v>
          </cell>
          <cell r="E120" t="str">
            <v/>
          </cell>
          <cell r="F120" t="str">
            <v>Южный федеральный округ</v>
          </cell>
          <cell r="G120" t="str">
            <v>Средние города</v>
          </cell>
          <cell r="H120" t="str">
            <v>Нет</v>
          </cell>
          <cell r="I120">
            <v>24742</v>
          </cell>
          <cell r="J120">
            <v>23813</v>
          </cell>
        </row>
        <row r="121">
          <cell r="C121" t="str">
            <v>Белорецк</v>
          </cell>
          <cell r="D121" t="str">
            <v>Белорецк</v>
          </cell>
          <cell r="E121" t="str">
            <v/>
          </cell>
          <cell r="F121" t="str">
            <v>Приволжский федеральный округ</v>
          </cell>
          <cell r="G121" t="str">
            <v>Средние города</v>
          </cell>
          <cell r="H121" t="str">
            <v>Да</v>
          </cell>
          <cell r="I121">
            <v>66174</v>
          </cell>
          <cell r="J121">
            <v>65265</v>
          </cell>
        </row>
        <row r="122">
          <cell r="C122" t="str">
            <v>Котельниково</v>
          </cell>
          <cell r="D122" t="str">
            <v>Котельниково</v>
          </cell>
          <cell r="E122" t="str">
            <v/>
          </cell>
          <cell r="F122" t="str">
            <v>Южный федеральный округ</v>
          </cell>
          <cell r="G122" t="str">
            <v>Средние города</v>
          </cell>
          <cell r="H122" t="str">
            <v>Нет</v>
          </cell>
          <cell r="I122">
            <v>20384</v>
          </cell>
          <cell r="J122">
            <v>20195</v>
          </cell>
        </row>
        <row r="123">
          <cell r="C123" t="str">
            <v>Котово</v>
          </cell>
          <cell r="D123" t="str">
            <v>Котово</v>
          </cell>
          <cell r="E123" t="str">
            <v/>
          </cell>
          <cell r="F123" t="str">
            <v>Южный федеральный округ</v>
          </cell>
          <cell r="G123" t="str">
            <v>Средние города</v>
          </cell>
          <cell r="H123" t="str">
            <v>Нет</v>
          </cell>
          <cell r="I123">
            <v>22707</v>
          </cell>
          <cell r="J123">
            <v>21780</v>
          </cell>
        </row>
        <row r="124">
          <cell r="C124" t="str">
            <v>Краснослободск</v>
          </cell>
          <cell r="D124" t="str">
            <v>Краснослободск</v>
          </cell>
          <cell r="E124" t="str">
            <v/>
          </cell>
          <cell r="F124" t="str">
            <v>Южный федеральный округ</v>
          </cell>
          <cell r="G124" t="str">
            <v>Средние города</v>
          </cell>
          <cell r="H124" t="str">
            <v>Нет</v>
          </cell>
          <cell r="I124">
            <v>17356</v>
          </cell>
          <cell r="J124">
            <v>17281</v>
          </cell>
        </row>
        <row r="125">
          <cell r="C125" t="str">
            <v>Ленинск</v>
          </cell>
          <cell r="D125" t="str">
            <v>Ленинск</v>
          </cell>
          <cell r="E125" t="str">
            <v/>
          </cell>
          <cell r="F125" t="str">
            <v>Южный федеральный округ</v>
          </cell>
          <cell r="G125" t="str">
            <v>Средние города</v>
          </cell>
          <cell r="H125" t="str">
            <v>Нет</v>
          </cell>
          <cell r="I125">
            <v>15353</v>
          </cell>
          <cell r="J125">
            <v>14626</v>
          </cell>
        </row>
        <row r="126">
          <cell r="C126" t="str">
            <v>Белореченск</v>
          </cell>
          <cell r="D126" t="str">
            <v>Белореченск</v>
          </cell>
          <cell r="E126" t="str">
            <v/>
          </cell>
          <cell r="F126" t="str">
            <v>Южный федеральный округ</v>
          </cell>
          <cell r="G126" t="str">
            <v>Средние города</v>
          </cell>
          <cell r="H126" t="str">
            <v>Да</v>
          </cell>
          <cell r="I126">
            <v>52153</v>
          </cell>
          <cell r="J126">
            <v>51935</v>
          </cell>
        </row>
        <row r="127">
          <cell r="C127" t="str">
            <v>Николаевск</v>
          </cell>
          <cell r="D127" t="str">
            <v>Николаевск</v>
          </cell>
          <cell r="E127" t="str">
            <v/>
          </cell>
          <cell r="F127" t="str">
            <v>Южный федеральный округ</v>
          </cell>
          <cell r="G127" t="str">
            <v>Средние города</v>
          </cell>
          <cell r="H127" t="str">
            <v>Нет</v>
          </cell>
          <cell r="I127">
            <v>13998</v>
          </cell>
          <cell r="J127">
            <v>13653</v>
          </cell>
        </row>
        <row r="128">
          <cell r="C128" t="str">
            <v>Новоаннинский</v>
          </cell>
          <cell r="D128" t="str">
            <v>Новоаннинский</v>
          </cell>
          <cell r="E128" t="str">
            <v/>
          </cell>
          <cell r="F128" t="str">
            <v>Южный федеральный округ</v>
          </cell>
          <cell r="G128" t="str">
            <v>Средние города</v>
          </cell>
          <cell r="H128" t="str">
            <v>Нет</v>
          </cell>
          <cell r="I128">
            <v>16655</v>
          </cell>
          <cell r="J128">
            <v>16112</v>
          </cell>
        </row>
        <row r="129">
          <cell r="C129" t="str">
            <v>Палласовка</v>
          </cell>
          <cell r="D129" t="str">
            <v>Палласовка</v>
          </cell>
          <cell r="E129" t="str">
            <v/>
          </cell>
          <cell r="F129" t="str">
            <v>Южный федеральный округ</v>
          </cell>
          <cell r="G129" t="str">
            <v>Средние города</v>
          </cell>
          <cell r="H129" t="str">
            <v>Нет</v>
          </cell>
          <cell r="I129">
            <v>15089</v>
          </cell>
          <cell r="J129">
            <v>14658</v>
          </cell>
        </row>
        <row r="130">
          <cell r="C130" t="str">
            <v>Петров Вал</v>
          </cell>
          <cell r="D130" t="str">
            <v>Петров Вал</v>
          </cell>
          <cell r="E130" t="str">
            <v/>
          </cell>
          <cell r="F130" t="str">
            <v>Южный федеральный округ</v>
          </cell>
          <cell r="G130" t="str">
            <v>Средние города</v>
          </cell>
          <cell r="H130" t="str">
            <v>Нет</v>
          </cell>
          <cell r="I130">
            <v>12177</v>
          </cell>
          <cell r="J130">
            <v>12528</v>
          </cell>
        </row>
        <row r="131">
          <cell r="C131" t="str">
            <v>Светлый Яр</v>
          </cell>
          <cell r="D131" t="str">
            <v>Светлый Яр</v>
          </cell>
          <cell r="E131" t="str">
            <v/>
          </cell>
          <cell r="F131" t="str">
            <v>Южный федеральный округ</v>
          </cell>
          <cell r="G131" t="str">
            <v>Средние города</v>
          </cell>
          <cell r="H131" t="str">
            <v>Нет</v>
          </cell>
          <cell r="I131">
            <v>11869</v>
          </cell>
          <cell r="J131">
            <v>11583</v>
          </cell>
        </row>
        <row r="132">
          <cell r="C132" t="str">
            <v>Средняя Ахтуба</v>
          </cell>
          <cell r="D132" t="str">
            <v>Средняя Ахтуба</v>
          </cell>
          <cell r="E132" t="str">
            <v/>
          </cell>
          <cell r="F132" t="str">
            <v>Южный федеральный округ</v>
          </cell>
          <cell r="G132" t="str">
            <v>Средние города</v>
          </cell>
          <cell r="H132" t="str">
            <v>Нет</v>
          </cell>
          <cell r="I132">
            <v>14364</v>
          </cell>
          <cell r="J132">
            <v>14531</v>
          </cell>
        </row>
        <row r="133">
          <cell r="C133" t="str">
            <v>Суровикино</v>
          </cell>
          <cell r="D133" t="str">
            <v>Суровикино</v>
          </cell>
          <cell r="E133" t="str">
            <v/>
          </cell>
          <cell r="F133" t="str">
            <v>Южный федеральный округ</v>
          </cell>
          <cell r="G133" t="str">
            <v>Средние города</v>
          </cell>
          <cell r="H133" t="str">
            <v>Нет</v>
          </cell>
          <cell r="I133">
            <v>19181</v>
          </cell>
          <cell r="J133">
            <v>18375</v>
          </cell>
        </row>
        <row r="134">
          <cell r="C134" t="str">
            <v>Урюпинск</v>
          </cell>
          <cell r="D134" t="str">
            <v>Урюпинск</v>
          </cell>
          <cell r="E134" t="str">
            <v/>
          </cell>
          <cell r="F134" t="str">
            <v>Южный федеральный округ</v>
          </cell>
          <cell r="G134" t="str">
            <v>Средние города</v>
          </cell>
          <cell r="H134" t="str">
            <v>Да</v>
          </cell>
          <cell r="I134">
            <v>38758</v>
          </cell>
          <cell r="J134">
            <v>37109</v>
          </cell>
        </row>
        <row r="135">
          <cell r="C135" t="str">
            <v>Фролово</v>
          </cell>
          <cell r="D135" t="str">
            <v>Фролово</v>
          </cell>
          <cell r="E135" t="str">
            <v/>
          </cell>
          <cell r="F135" t="str">
            <v>Южный федеральный округ</v>
          </cell>
          <cell r="G135" t="str">
            <v>Средние города</v>
          </cell>
          <cell r="H135" t="str">
            <v>Нет</v>
          </cell>
          <cell r="I135">
            <v>37757</v>
          </cell>
          <cell r="J135">
            <v>36513</v>
          </cell>
        </row>
        <row r="136">
          <cell r="C136" t="str">
            <v>Бабаево</v>
          </cell>
          <cell r="D136" t="str">
            <v>Бабаево</v>
          </cell>
          <cell r="E136" t="str">
            <v/>
          </cell>
          <cell r="F136" t="str">
            <v>Северо-западный федеральный округ</v>
          </cell>
          <cell r="G136" t="str">
            <v>Средние города</v>
          </cell>
          <cell r="H136" t="str">
            <v>Нет</v>
          </cell>
          <cell r="I136">
            <v>11502</v>
          </cell>
          <cell r="J136">
            <v>11328</v>
          </cell>
        </row>
        <row r="137">
          <cell r="C137" t="str">
            <v>Великий Устюг</v>
          </cell>
          <cell r="D137" t="str">
            <v>Великий Устюг</v>
          </cell>
          <cell r="E137" t="str">
            <v/>
          </cell>
          <cell r="F137" t="str">
            <v>Северо-западный федеральный округ</v>
          </cell>
          <cell r="G137" t="str">
            <v>Средние города</v>
          </cell>
          <cell r="H137" t="str">
            <v>Да</v>
          </cell>
          <cell r="I137">
            <v>31644</v>
          </cell>
          <cell r="J137">
            <v>31189</v>
          </cell>
        </row>
        <row r="138">
          <cell r="C138" t="str">
            <v>Бердск</v>
          </cell>
          <cell r="D138" t="str">
            <v>Бердск</v>
          </cell>
          <cell r="E138" t="str">
            <v/>
          </cell>
          <cell r="F138" t="str">
            <v>Сибирский федеральный округ</v>
          </cell>
          <cell r="G138" t="str">
            <v>Средние города</v>
          </cell>
          <cell r="H138" t="str">
            <v>Да</v>
          </cell>
          <cell r="I138">
            <v>103290</v>
          </cell>
          <cell r="J138">
            <v>104237</v>
          </cell>
        </row>
        <row r="139">
          <cell r="C139" t="str">
            <v>Вытегра</v>
          </cell>
          <cell r="D139" t="str">
            <v>Вытегра</v>
          </cell>
          <cell r="E139" t="str">
            <v/>
          </cell>
          <cell r="F139" t="str">
            <v>Северо-западный федеральный округ</v>
          </cell>
          <cell r="G139" t="str">
            <v>Средние города</v>
          </cell>
          <cell r="H139" t="str">
            <v>Нет</v>
          </cell>
          <cell r="I139">
            <v>10192</v>
          </cell>
          <cell r="J139">
            <v>10273</v>
          </cell>
        </row>
        <row r="140">
          <cell r="C140" t="str">
            <v>Грязовец</v>
          </cell>
          <cell r="D140" t="str">
            <v>Грязовец</v>
          </cell>
          <cell r="E140" t="str">
            <v/>
          </cell>
          <cell r="F140" t="str">
            <v>Северо-западный федеральный округ</v>
          </cell>
          <cell r="G140" t="str">
            <v>Средние города</v>
          </cell>
          <cell r="H140" t="str">
            <v>Нет</v>
          </cell>
          <cell r="I140">
            <v>14949</v>
          </cell>
          <cell r="J140">
            <v>14809</v>
          </cell>
        </row>
        <row r="141">
          <cell r="C141" t="str">
            <v>Кадуй</v>
          </cell>
          <cell r="D141" t="str">
            <v>Кадуй</v>
          </cell>
          <cell r="E141" t="str">
            <v/>
          </cell>
          <cell r="F141" t="str">
            <v>Северо-западный федеральный округ</v>
          </cell>
          <cell r="G141" t="str">
            <v>Средние города</v>
          </cell>
          <cell r="H141" t="str">
            <v>Нет</v>
          </cell>
          <cell r="I141">
            <v>11252</v>
          </cell>
          <cell r="J141">
            <v>11097</v>
          </cell>
        </row>
        <row r="142">
          <cell r="C142" t="str">
            <v>Сокол</v>
          </cell>
          <cell r="D142" t="str">
            <v>Сокол</v>
          </cell>
          <cell r="E142" t="str">
            <v/>
          </cell>
          <cell r="F142" t="str">
            <v>Северо-западный федеральный округ</v>
          </cell>
          <cell r="G142" t="str">
            <v>Средние города</v>
          </cell>
          <cell r="H142" t="str">
            <v>Да</v>
          </cell>
          <cell r="I142">
            <v>37391</v>
          </cell>
          <cell r="J142">
            <v>36668</v>
          </cell>
        </row>
        <row r="143">
          <cell r="C143" t="str">
            <v>Харовск</v>
          </cell>
          <cell r="D143" t="str">
            <v>Харовск</v>
          </cell>
          <cell r="E143" t="str">
            <v/>
          </cell>
          <cell r="F143" t="str">
            <v>Северо-западный федеральный округ</v>
          </cell>
          <cell r="G143" t="str">
            <v>Средние города</v>
          </cell>
          <cell r="H143" t="str">
            <v>Нет</v>
          </cell>
          <cell r="I143">
            <v>10078</v>
          </cell>
          <cell r="J143">
            <v>8897</v>
          </cell>
        </row>
        <row r="144">
          <cell r="C144" t="str">
            <v>Березники</v>
          </cell>
          <cell r="D144" t="str">
            <v>Березники</v>
          </cell>
          <cell r="E144" t="str">
            <v/>
          </cell>
          <cell r="F144" t="str">
            <v>Приволжский федеральный округ</v>
          </cell>
          <cell r="G144" t="str">
            <v>Большие города</v>
          </cell>
          <cell r="H144" t="str">
            <v>Да</v>
          </cell>
          <cell r="I144">
            <v>145115</v>
          </cell>
          <cell r="J144">
            <v>141276</v>
          </cell>
        </row>
        <row r="145">
          <cell r="C145" t="str">
            <v>Шексна</v>
          </cell>
          <cell r="D145" t="str">
            <v>Шексна</v>
          </cell>
          <cell r="E145" t="str">
            <v/>
          </cell>
          <cell r="F145" t="str">
            <v>Северо-западный федеральный округ</v>
          </cell>
          <cell r="G145" t="str">
            <v>Средние города</v>
          </cell>
          <cell r="H145" t="str">
            <v>Да</v>
          </cell>
          <cell r="I145">
            <v>18881</v>
          </cell>
          <cell r="J145">
            <v>18760</v>
          </cell>
        </row>
        <row r="146">
          <cell r="C146" t="str">
            <v>Анна</v>
          </cell>
          <cell r="D146" t="str">
            <v>Анна</v>
          </cell>
          <cell r="E146" t="str">
            <v/>
          </cell>
          <cell r="F146" t="str">
            <v>Центральный федеральный округ</v>
          </cell>
          <cell r="G146" t="str">
            <v>Средние города</v>
          </cell>
          <cell r="H146" t="str">
            <v>Да</v>
          </cell>
          <cell r="I146">
            <v>16586</v>
          </cell>
          <cell r="J146">
            <v>16073</v>
          </cell>
        </row>
        <row r="147">
          <cell r="C147" t="str">
            <v>Бобров</v>
          </cell>
          <cell r="D147" t="str">
            <v>Бобров</v>
          </cell>
          <cell r="E147" t="str">
            <v/>
          </cell>
          <cell r="F147" t="str">
            <v>Центральный федеральный округ</v>
          </cell>
          <cell r="G147" t="str">
            <v>Средние города</v>
          </cell>
          <cell r="H147" t="str">
            <v>Да</v>
          </cell>
          <cell r="I147">
            <v>20466</v>
          </cell>
          <cell r="J147">
            <v>20238</v>
          </cell>
        </row>
        <row r="148">
          <cell r="C148" t="str">
            <v>Богучар</v>
          </cell>
          <cell r="D148" t="str">
            <v>Богучар</v>
          </cell>
          <cell r="E148" t="str">
            <v/>
          </cell>
          <cell r="F148" t="str">
            <v>Центральный федеральный округ</v>
          </cell>
          <cell r="G148" t="str">
            <v>Средние города</v>
          </cell>
          <cell r="H148" t="str">
            <v>Да</v>
          </cell>
          <cell r="I148">
            <v>11190</v>
          </cell>
          <cell r="J148">
            <v>11192</v>
          </cell>
        </row>
        <row r="149">
          <cell r="C149" t="str">
            <v>Борисоглебск</v>
          </cell>
          <cell r="D149" t="str">
            <v>Борисоглебск</v>
          </cell>
          <cell r="E149" t="str">
            <v/>
          </cell>
          <cell r="F149" t="str">
            <v>Центральный федеральный округ</v>
          </cell>
          <cell r="G149" t="str">
            <v>Средние города</v>
          </cell>
          <cell r="H149" t="str">
            <v>Да</v>
          </cell>
          <cell r="I149">
            <v>63131</v>
          </cell>
          <cell r="J149">
            <v>60878</v>
          </cell>
        </row>
        <row r="150">
          <cell r="C150" t="str">
            <v>Бутурлиновка</v>
          </cell>
          <cell r="D150" t="str">
            <v>Бутурлиновка</v>
          </cell>
          <cell r="E150" t="str">
            <v/>
          </cell>
          <cell r="F150" t="str">
            <v>Центральный федеральный округ</v>
          </cell>
          <cell r="G150" t="str">
            <v>Средние города</v>
          </cell>
          <cell r="H150" t="str">
            <v>Да</v>
          </cell>
          <cell r="I150">
            <v>24935</v>
          </cell>
          <cell r="J150">
            <v>24062</v>
          </cell>
        </row>
        <row r="151">
          <cell r="C151" t="str">
            <v>Бор</v>
          </cell>
          <cell r="D151" t="str">
            <v>Бор</v>
          </cell>
          <cell r="E151" t="str">
            <v/>
          </cell>
          <cell r="F151" t="str">
            <v>Приволжский федеральный округ</v>
          </cell>
          <cell r="G151" t="str">
            <v>Средние города</v>
          </cell>
          <cell r="H151" t="str">
            <v>Да</v>
          </cell>
          <cell r="I151">
            <v>78373</v>
          </cell>
          <cell r="J151">
            <v>77454</v>
          </cell>
        </row>
        <row r="152">
          <cell r="C152" t="str">
            <v>Грибановский</v>
          </cell>
          <cell r="D152" t="str">
            <v>Грибановский</v>
          </cell>
          <cell r="E152" t="str">
            <v/>
          </cell>
          <cell r="F152" t="str">
            <v>Центральный федеральный округ</v>
          </cell>
          <cell r="G152" t="str">
            <v>Средние города</v>
          </cell>
          <cell r="H152" t="str">
            <v>Нет</v>
          </cell>
          <cell r="I152">
            <v>15139</v>
          </cell>
          <cell r="J152">
            <v>14743</v>
          </cell>
        </row>
        <row r="153">
          <cell r="C153" t="str">
            <v>Калач</v>
          </cell>
          <cell r="D153" t="str">
            <v>Калач</v>
          </cell>
          <cell r="E153" t="str">
            <v/>
          </cell>
          <cell r="F153" t="str">
            <v>Центральный федеральный округ</v>
          </cell>
          <cell r="G153" t="str">
            <v>Средние города</v>
          </cell>
          <cell r="H153" t="str">
            <v>Да</v>
          </cell>
          <cell r="I153">
            <v>19182</v>
          </cell>
          <cell r="J153">
            <v>18429</v>
          </cell>
        </row>
        <row r="154">
          <cell r="C154" t="str">
            <v>Кантемировка</v>
          </cell>
          <cell r="D154" t="str">
            <v>Кантемировка</v>
          </cell>
          <cell r="E154" t="str">
            <v/>
          </cell>
          <cell r="F154" t="str">
            <v>Центральный федеральный округ</v>
          </cell>
          <cell r="G154" t="str">
            <v>Средние города</v>
          </cell>
          <cell r="H154" t="str">
            <v>Нет</v>
          </cell>
          <cell r="I154">
            <v>11044</v>
          </cell>
          <cell r="J154">
            <v>10947</v>
          </cell>
        </row>
        <row r="155">
          <cell r="C155" t="str">
            <v>Лиски</v>
          </cell>
          <cell r="D155" t="str">
            <v>Лиски</v>
          </cell>
          <cell r="E155" t="str">
            <v/>
          </cell>
          <cell r="F155" t="str">
            <v>Центральный федеральный округ</v>
          </cell>
          <cell r="G155" t="str">
            <v>Средние города</v>
          </cell>
          <cell r="H155" t="str">
            <v>Да</v>
          </cell>
          <cell r="I155">
            <v>54788</v>
          </cell>
          <cell r="J155">
            <v>53634</v>
          </cell>
        </row>
        <row r="156">
          <cell r="C156" t="str">
            <v>Новая Усмань</v>
          </cell>
          <cell r="D156" t="str">
            <v>Новая Усмань</v>
          </cell>
          <cell r="E156" t="str">
            <v/>
          </cell>
          <cell r="F156" t="str">
            <v>Центральный федеральный округ</v>
          </cell>
          <cell r="G156" t="str">
            <v>Средние города</v>
          </cell>
          <cell r="H156" t="str">
            <v>Да</v>
          </cell>
          <cell r="I156">
            <v>29270</v>
          </cell>
          <cell r="J156" t="e">
            <v>#N/A</v>
          </cell>
        </row>
        <row r="157">
          <cell r="C157" t="str">
            <v>Нововоронеж</v>
          </cell>
          <cell r="D157" t="str">
            <v>Нововоронеж</v>
          </cell>
          <cell r="E157" t="str">
            <v/>
          </cell>
          <cell r="F157" t="str">
            <v>Центральный федеральный округ</v>
          </cell>
          <cell r="G157" t="str">
            <v>Средние города</v>
          </cell>
          <cell r="H157" t="str">
            <v>Да</v>
          </cell>
          <cell r="I157">
            <v>31502</v>
          </cell>
          <cell r="J157">
            <v>31568</v>
          </cell>
        </row>
        <row r="158">
          <cell r="C158" t="str">
            <v>Острогожск</v>
          </cell>
          <cell r="D158" t="str">
            <v>Острогожск</v>
          </cell>
          <cell r="E158" t="str">
            <v/>
          </cell>
          <cell r="F158" t="str">
            <v>Центральный федеральный округ</v>
          </cell>
          <cell r="G158" t="str">
            <v>Средние города</v>
          </cell>
          <cell r="H158" t="str">
            <v>Да</v>
          </cell>
          <cell r="I158">
            <v>32826</v>
          </cell>
          <cell r="J158">
            <v>32317</v>
          </cell>
        </row>
        <row r="159">
          <cell r="C159" t="str">
            <v>Павловск</v>
          </cell>
          <cell r="D159" t="str">
            <v>Павловск</v>
          </cell>
          <cell r="E159" t="str">
            <v/>
          </cell>
          <cell r="F159" t="str">
            <v>Центральный федеральный округ</v>
          </cell>
          <cell r="G159" t="str">
            <v>Средние города</v>
          </cell>
          <cell r="H159" t="str">
            <v>Нет</v>
          </cell>
          <cell r="I159">
            <v>25188</v>
          </cell>
          <cell r="J159">
            <v>24542</v>
          </cell>
        </row>
        <row r="160">
          <cell r="C160" t="str">
            <v>Поворино</v>
          </cell>
          <cell r="D160" t="str">
            <v>Поворино</v>
          </cell>
          <cell r="E160" t="str">
            <v/>
          </cell>
          <cell r="F160" t="str">
            <v>Центральный федеральный округ</v>
          </cell>
          <cell r="G160" t="str">
            <v>Средние города</v>
          </cell>
          <cell r="H160" t="str">
            <v>Нет</v>
          </cell>
          <cell r="I160">
            <v>17173</v>
          </cell>
          <cell r="J160">
            <v>16781</v>
          </cell>
        </row>
        <row r="161">
          <cell r="C161" t="str">
            <v>Россошь</v>
          </cell>
          <cell r="D161" t="str">
            <v>Россошь</v>
          </cell>
          <cell r="E161" t="str">
            <v/>
          </cell>
          <cell r="F161" t="str">
            <v>Центральный федеральный округ</v>
          </cell>
          <cell r="G161" t="str">
            <v>Средние города</v>
          </cell>
          <cell r="H161" t="str">
            <v>Да</v>
          </cell>
          <cell r="I161">
            <v>62680</v>
          </cell>
          <cell r="J161">
            <v>62716</v>
          </cell>
        </row>
        <row r="162">
          <cell r="C162" t="str">
            <v>Семилуки</v>
          </cell>
          <cell r="D162" t="str">
            <v>Семилуки</v>
          </cell>
          <cell r="E162" t="str">
            <v/>
          </cell>
          <cell r="F162" t="str">
            <v>Центральный федеральный округ</v>
          </cell>
          <cell r="G162" t="str">
            <v>Средние города</v>
          </cell>
          <cell r="H162" t="str">
            <v>Нет</v>
          </cell>
          <cell r="I162">
            <v>26671</v>
          </cell>
          <cell r="J162">
            <v>26805</v>
          </cell>
        </row>
        <row r="163">
          <cell r="C163" t="str">
            <v>Таловая</v>
          </cell>
          <cell r="D163" t="str">
            <v>Таловая</v>
          </cell>
          <cell r="E163" t="str">
            <v/>
          </cell>
          <cell r="F163" t="str">
            <v>Центральный федеральный округ</v>
          </cell>
          <cell r="G163" t="str">
            <v>Средние города</v>
          </cell>
          <cell r="H163" t="str">
            <v>Нет</v>
          </cell>
          <cell r="I163">
            <v>11590</v>
          </cell>
          <cell r="J163">
            <v>11214</v>
          </cell>
        </row>
        <row r="164">
          <cell r="C164" t="str">
            <v>Эртиль</v>
          </cell>
          <cell r="D164" t="str">
            <v>Эртиль</v>
          </cell>
          <cell r="E164" t="str">
            <v/>
          </cell>
          <cell r="F164" t="str">
            <v>Центральный федеральный округ</v>
          </cell>
          <cell r="G164" t="str">
            <v>Средние города</v>
          </cell>
          <cell r="H164" t="str">
            <v>Нет</v>
          </cell>
          <cell r="I164">
            <v>10575</v>
          </cell>
          <cell r="J164">
            <v>10207</v>
          </cell>
        </row>
        <row r="165">
          <cell r="C165" t="str">
            <v>Биробиджан</v>
          </cell>
          <cell r="D165" t="str">
            <v>Биробиджан</v>
          </cell>
          <cell r="E165" t="str">
            <v>Да</v>
          </cell>
          <cell r="F165" t="str">
            <v>Дальневосточный федеральный округ</v>
          </cell>
          <cell r="G165" t="str">
            <v>Средние города</v>
          </cell>
          <cell r="H165" t="str">
            <v>Да</v>
          </cell>
          <cell r="I165">
            <v>73623</v>
          </cell>
          <cell r="J165">
            <v>73129</v>
          </cell>
        </row>
        <row r="166">
          <cell r="C166" t="str">
            <v>Агинское</v>
          </cell>
          <cell r="D166" t="str">
            <v>Агинское</v>
          </cell>
          <cell r="E166" t="str">
            <v/>
          </cell>
          <cell r="F166" t="str">
            <v>Сибирский федеральный округ</v>
          </cell>
          <cell r="G166" t="str">
            <v>Средние города</v>
          </cell>
          <cell r="H166" t="str">
            <v>Да</v>
          </cell>
          <cell r="I166">
            <v>17708</v>
          </cell>
          <cell r="J166">
            <v>17842</v>
          </cell>
        </row>
        <row r="167">
          <cell r="C167" t="str">
            <v>Атамановка</v>
          </cell>
          <cell r="D167" t="str">
            <v>Атамановка</v>
          </cell>
          <cell r="E167" t="str">
            <v/>
          </cell>
          <cell r="F167" t="str">
            <v>Сибирский федеральный округ</v>
          </cell>
          <cell r="G167" t="str">
            <v>Средние города</v>
          </cell>
          <cell r="H167" t="str">
            <v>Нет</v>
          </cell>
          <cell r="I167">
            <v>10495</v>
          </cell>
          <cell r="J167">
            <v>10304</v>
          </cell>
        </row>
        <row r="168">
          <cell r="C168" t="str">
            <v>Балей</v>
          </cell>
          <cell r="D168" t="str">
            <v>Балей</v>
          </cell>
          <cell r="E168" t="str">
            <v/>
          </cell>
          <cell r="F168" t="str">
            <v>Сибирский федеральный округ</v>
          </cell>
          <cell r="G168" t="str">
            <v>Средние города</v>
          </cell>
          <cell r="H168" t="str">
            <v>Нет</v>
          </cell>
          <cell r="I168">
            <v>11587</v>
          </cell>
          <cell r="J168">
            <v>10879</v>
          </cell>
        </row>
        <row r="169">
          <cell r="C169" t="str">
            <v>Борзя</v>
          </cell>
          <cell r="D169" t="str">
            <v>Борзя</v>
          </cell>
          <cell r="E169" t="str">
            <v/>
          </cell>
          <cell r="F169" t="str">
            <v>Сибирский федеральный округ</v>
          </cell>
          <cell r="G169" t="str">
            <v>Средние города</v>
          </cell>
          <cell r="H169" t="str">
            <v>Да</v>
          </cell>
          <cell r="I169">
            <v>29050</v>
          </cell>
          <cell r="J169">
            <v>29181</v>
          </cell>
        </row>
        <row r="170">
          <cell r="C170" t="str">
            <v>Горный</v>
          </cell>
          <cell r="D170" t="str">
            <v>Горный</v>
          </cell>
          <cell r="E170" t="str">
            <v/>
          </cell>
          <cell r="F170" t="str">
            <v>Сибирский федеральный округ</v>
          </cell>
          <cell r="G170" t="str">
            <v>Средние города</v>
          </cell>
          <cell r="H170" t="str">
            <v>Нет</v>
          </cell>
          <cell r="I170">
            <v>11337</v>
          </cell>
          <cell r="J170">
            <v>10539</v>
          </cell>
        </row>
        <row r="171">
          <cell r="C171" t="str">
            <v>Забайкальск</v>
          </cell>
          <cell r="D171" t="str">
            <v>Забайкальск</v>
          </cell>
          <cell r="E171" t="str">
            <v/>
          </cell>
          <cell r="F171" t="str">
            <v>Сибирский федеральный округ</v>
          </cell>
          <cell r="G171" t="str">
            <v>Средние города</v>
          </cell>
          <cell r="H171" t="str">
            <v>Нет</v>
          </cell>
          <cell r="I171">
            <v>13030</v>
          </cell>
          <cell r="J171" t="e">
            <v>#N/A</v>
          </cell>
        </row>
        <row r="172">
          <cell r="C172" t="str">
            <v>Карымское</v>
          </cell>
          <cell r="D172" t="str">
            <v>Карымское</v>
          </cell>
          <cell r="E172" t="str">
            <v/>
          </cell>
          <cell r="F172" t="str">
            <v>Сибирский федеральный округ</v>
          </cell>
          <cell r="G172" t="str">
            <v>Средние города</v>
          </cell>
          <cell r="H172" t="str">
            <v>Нет</v>
          </cell>
          <cell r="I172">
            <v>12808</v>
          </cell>
          <cell r="J172">
            <v>12845</v>
          </cell>
        </row>
        <row r="173">
          <cell r="C173" t="str">
            <v>Краснокаменск</v>
          </cell>
          <cell r="D173" t="str">
            <v>Краснокаменск</v>
          </cell>
          <cell r="E173" t="str">
            <v/>
          </cell>
          <cell r="F173" t="str">
            <v>Сибирский федеральный округ</v>
          </cell>
          <cell r="G173" t="str">
            <v>Средние города</v>
          </cell>
          <cell r="H173" t="str">
            <v>Да</v>
          </cell>
          <cell r="I173">
            <v>53242</v>
          </cell>
          <cell r="J173">
            <v>51648</v>
          </cell>
        </row>
        <row r="174">
          <cell r="C174" t="str">
            <v>Могойтуй</v>
          </cell>
          <cell r="D174" t="str">
            <v>Могойтуй</v>
          </cell>
          <cell r="E174" t="str">
            <v/>
          </cell>
          <cell r="F174" t="str">
            <v>Сибирский федеральный округ</v>
          </cell>
          <cell r="G174" t="str">
            <v>Средние города</v>
          </cell>
          <cell r="H174" t="str">
            <v>Нет</v>
          </cell>
          <cell r="I174">
            <v>10905</v>
          </cell>
          <cell r="J174">
            <v>10865</v>
          </cell>
        </row>
        <row r="175">
          <cell r="C175" t="str">
            <v>Могоча</v>
          </cell>
          <cell r="D175" t="str">
            <v>Могоча</v>
          </cell>
          <cell r="E175" t="str">
            <v/>
          </cell>
          <cell r="F175" t="str">
            <v>Сибирский федеральный округ</v>
          </cell>
          <cell r="G175" t="str">
            <v>Средние города</v>
          </cell>
          <cell r="H175" t="str">
            <v>Нет</v>
          </cell>
          <cell r="I175">
            <v>13526</v>
          </cell>
          <cell r="J175">
            <v>13076</v>
          </cell>
        </row>
        <row r="176">
          <cell r="C176" t="str">
            <v>Нерчинск</v>
          </cell>
          <cell r="D176" t="str">
            <v>Нерчинск</v>
          </cell>
          <cell r="E176" t="str">
            <v/>
          </cell>
          <cell r="F176" t="str">
            <v>Сибирский федеральный округ</v>
          </cell>
          <cell r="G176" t="str">
            <v>Средние города</v>
          </cell>
          <cell r="H176" t="str">
            <v>Нет</v>
          </cell>
          <cell r="I176">
            <v>14820</v>
          </cell>
          <cell r="J176">
            <v>14906</v>
          </cell>
        </row>
        <row r="177">
          <cell r="C177" t="str">
            <v>Новокручининский</v>
          </cell>
          <cell r="D177" t="str">
            <v>Новокручининский</v>
          </cell>
          <cell r="E177" t="str">
            <v/>
          </cell>
          <cell r="F177" t="str">
            <v>Сибирский федеральный округ</v>
          </cell>
          <cell r="G177" t="str">
            <v>Средние города</v>
          </cell>
          <cell r="H177" t="str">
            <v>Нет</v>
          </cell>
          <cell r="I177">
            <v>10255</v>
          </cell>
          <cell r="J177" t="e">
            <v>#N/A</v>
          </cell>
        </row>
        <row r="178">
          <cell r="C178" t="str">
            <v>Первомайский</v>
          </cell>
          <cell r="D178" t="str">
            <v>Первомайский</v>
          </cell>
          <cell r="E178" t="str">
            <v/>
          </cell>
          <cell r="F178" t="str">
            <v>Сибирский федеральный округ</v>
          </cell>
          <cell r="G178" t="str">
            <v>Средние города</v>
          </cell>
          <cell r="H178" t="str">
            <v>Нет</v>
          </cell>
          <cell r="I178">
            <v>11406</v>
          </cell>
          <cell r="J178">
            <v>11242</v>
          </cell>
        </row>
        <row r="179">
          <cell r="C179" t="str">
            <v>Петровск-Забайкальский</v>
          </cell>
          <cell r="D179" t="str">
            <v>Петровск-Забайкальский</v>
          </cell>
          <cell r="E179" t="str">
            <v/>
          </cell>
          <cell r="F179" t="str">
            <v>Сибирский федеральный округ</v>
          </cell>
          <cell r="G179" t="str">
            <v>Средние города</v>
          </cell>
          <cell r="H179" t="str">
            <v>Нет</v>
          </cell>
          <cell r="I179">
            <v>16803</v>
          </cell>
          <cell r="J179">
            <v>15880</v>
          </cell>
        </row>
        <row r="180">
          <cell r="C180" t="str">
            <v>Хилок</v>
          </cell>
          <cell r="D180" t="str">
            <v>Хилок</v>
          </cell>
          <cell r="E180" t="str">
            <v/>
          </cell>
          <cell r="F180" t="str">
            <v>Сибирский федеральный округ</v>
          </cell>
          <cell r="G180" t="str">
            <v>Средние города</v>
          </cell>
          <cell r="H180" t="str">
            <v>Нет</v>
          </cell>
          <cell r="I180">
            <v>10853</v>
          </cell>
          <cell r="J180">
            <v>10488</v>
          </cell>
        </row>
        <row r="181">
          <cell r="C181" t="str">
            <v>Чернышевск</v>
          </cell>
          <cell r="D181" t="str">
            <v>Чернышевск</v>
          </cell>
          <cell r="E181" t="str">
            <v/>
          </cell>
          <cell r="F181" t="str">
            <v>Сибирский федеральный округ</v>
          </cell>
          <cell r="G181" t="str">
            <v>Средние города</v>
          </cell>
          <cell r="H181" t="str">
            <v>Нет</v>
          </cell>
          <cell r="I181">
            <v>12968</v>
          </cell>
          <cell r="J181">
            <v>12654</v>
          </cell>
        </row>
        <row r="182">
          <cell r="C182" t="str">
            <v>Брянск</v>
          </cell>
          <cell r="D182" t="str">
            <v>Брянск</v>
          </cell>
          <cell r="E182" t="str">
            <v>Да</v>
          </cell>
          <cell r="F182" t="str">
            <v>Центральный федеральный округ</v>
          </cell>
          <cell r="G182" t="str">
            <v>Большие города</v>
          </cell>
          <cell r="H182" t="str">
            <v>Да</v>
          </cell>
          <cell r="I182">
            <v>406553</v>
          </cell>
          <cell r="J182">
            <v>404793</v>
          </cell>
        </row>
        <row r="183">
          <cell r="C183" t="str">
            <v>Шерловая Гора</v>
          </cell>
          <cell r="D183" t="str">
            <v>Шерловая Гора</v>
          </cell>
          <cell r="E183" t="str">
            <v/>
          </cell>
          <cell r="F183" t="str">
            <v>Сибирский федеральный округ</v>
          </cell>
          <cell r="G183" t="str">
            <v>Средние города</v>
          </cell>
          <cell r="H183" t="str">
            <v>Нет</v>
          </cell>
          <cell r="I183">
            <v>12298</v>
          </cell>
          <cell r="J183">
            <v>11862</v>
          </cell>
        </row>
        <row r="184">
          <cell r="C184" t="str">
            <v>Шилка</v>
          </cell>
          <cell r="D184" t="str">
            <v>Шилка</v>
          </cell>
          <cell r="E184" t="str">
            <v/>
          </cell>
          <cell r="F184" t="str">
            <v>Сибирский федеральный округ</v>
          </cell>
          <cell r="G184" t="str">
            <v>Средние города</v>
          </cell>
          <cell r="H184" t="str">
            <v>Нет</v>
          </cell>
          <cell r="I184">
            <v>12983</v>
          </cell>
          <cell r="J184">
            <v>12625</v>
          </cell>
        </row>
        <row r="185">
          <cell r="C185" t="str">
            <v>Вичуга</v>
          </cell>
          <cell r="D185" t="str">
            <v>Вичуга</v>
          </cell>
          <cell r="E185" t="str">
            <v/>
          </cell>
          <cell r="F185" t="str">
            <v>Центральный федеральный округ</v>
          </cell>
          <cell r="G185" t="str">
            <v>Средние города</v>
          </cell>
          <cell r="H185" t="str">
            <v>Да</v>
          </cell>
          <cell r="I185">
            <v>34868</v>
          </cell>
          <cell r="J185">
            <v>33794</v>
          </cell>
        </row>
        <row r="186">
          <cell r="C186" t="str">
            <v>Заволжск</v>
          </cell>
          <cell r="D186" t="str">
            <v>Заволжск</v>
          </cell>
          <cell r="E186" t="str">
            <v/>
          </cell>
          <cell r="F186" t="str">
            <v>Центральный федеральный округ</v>
          </cell>
          <cell r="G186" t="str">
            <v>Средние города</v>
          </cell>
          <cell r="H186" t="str">
            <v>Нет</v>
          </cell>
          <cell r="I186">
            <v>10384</v>
          </cell>
          <cell r="J186">
            <v>9836</v>
          </cell>
        </row>
        <row r="187">
          <cell r="C187" t="str">
            <v>Бугульма</v>
          </cell>
          <cell r="D187" t="str">
            <v>Бугульма</v>
          </cell>
          <cell r="E187" t="str">
            <v/>
          </cell>
          <cell r="F187" t="str">
            <v>Приволжский федеральный округ</v>
          </cell>
          <cell r="G187" t="str">
            <v>Средние города</v>
          </cell>
          <cell r="H187" t="str">
            <v>Да</v>
          </cell>
          <cell r="I187">
            <v>86085</v>
          </cell>
          <cell r="J187">
            <v>83536</v>
          </cell>
        </row>
        <row r="188">
          <cell r="C188" t="str">
            <v>Кинешма</v>
          </cell>
          <cell r="D188" t="str">
            <v>Кинешма</v>
          </cell>
          <cell r="E188" t="str">
            <v/>
          </cell>
          <cell r="F188" t="str">
            <v>Центральный федеральный округ</v>
          </cell>
          <cell r="G188" t="str">
            <v>Средние города</v>
          </cell>
          <cell r="H188" t="str">
            <v>Да</v>
          </cell>
          <cell r="I188">
            <v>84561</v>
          </cell>
          <cell r="J188">
            <v>81986</v>
          </cell>
        </row>
        <row r="189">
          <cell r="C189" t="str">
            <v>Кохма</v>
          </cell>
          <cell r="D189" t="str">
            <v>Кохма</v>
          </cell>
          <cell r="E189" t="str">
            <v/>
          </cell>
          <cell r="F189" t="str">
            <v>Центральный федеральный округ</v>
          </cell>
          <cell r="G189" t="str">
            <v>Средние города</v>
          </cell>
          <cell r="H189" t="str">
            <v>Нет</v>
          </cell>
          <cell r="I189">
            <v>30316</v>
          </cell>
          <cell r="J189">
            <v>30220</v>
          </cell>
        </row>
        <row r="190">
          <cell r="C190" t="str">
            <v>Наволоки</v>
          </cell>
          <cell r="D190" t="str">
            <v>Наволоки</v>
          </cell>
          <cell r="E190" t="str">
            <v/>
          </cell>
          <cell r="F190" t="str">
            <v>Центральный федеральный округ</v>
          </cell>
          <cell r="G190" t="str">
            <v>Средние города</v>
          </cell>
          <cell r="H190" t="str">
            <v>Нет</v>
          </cell>
          <cell r="I190">
            <v>10207</v>
          </cell>
          <cell r="J190">
            <v>9229</v>
          </cell>
        </row>
        <row r="191">
          <cell r="C191" t="str">
            <v>Приволжск</v>
          </cell>
          <cell r="D191" t="str">
            <v>Приволжск</v>
          </cell>
          <cell r="E191" t="str">
            <v/>
          </cell>
          <cell r="F191" t="str">
            <v>Центральный федеральный округ</v>
          </cell>
          <cell r="G191" t="str">
            <v>Средние города</v>
          </cell>
          <cell r="H191" t="str">
            <v>Нет</v>
          </cell>
          <cell r="I191">
            <v>15824</v>
          </cell>
          <cell r="J191">
            <v>15302</v>
          </cell>
        </row>
        <row r="192">
          <cell r="C192" t="str">
            <v>Родники</v>
          </cell>
          <cell r="D192" t="str">
            <v>Родники</v>
          </cell>
          <cell r="E192" t="str">
            <v/>
          </cell>
          <cell r="F192" t="str">
            <v>Центральный федеральный округ</v>
          </cell>
          <cell r="G192" t="str">
            <v>Средние города</v>
          </cell>
          <cell r="H192" t="str">
            <v>Да</v>
          </cell>
          <cell r="I192">
            <v>24662</v>
          </cell>
          <cell r="J192">
            <v>24061</v>
          </cell>
        </row>
        <row r="193">
          <cell r="C193" t="str">
            <v>Тейково</v>
          </cell>
          <cell r="D193" t="str">
            <v>Тейково</v>
          </cell>
          <cell r="E193" t="str">
            <v/>
          </cell>
          <cell r="F193" t="str">
            <v>Центральный федеральный округ</v>
          </cell>
          <cell r="G193" t="str">
            <v>Средние города</v>
          </cell>
          <cell r="H193" t="str">
            <v>Да</v>
          </cell>
          <cell r="I193">
            <v>32791</v>
          </cell>
          <cell r="J193">
            <v>32033</v>
          </cell>
        </row>
        <row r="194">
          <cell r="C194" t="str">
            <v>Фурманов</v>
          </cell>
          <cell r="D194" t="str">
            <v>Фурманов</v>
          </cell>
          <cell r="E194" t="str">
            <v/>
          </cell>
          <cell r="F194" t="str">
            <v>Центральный федеральный округ</v>
          </cell>
          <cell r="G194" t="str">
            <v>Средние города</v>
          </cell>
          <cell r="H194" t="str">
            <v>Да</v>
          </cell>
          <cell r="I194">
            <v>34309</v>
          </cell>
          <cell r="J194">
            <v>33364</v>
          </cell>
        </row>
        <row r="195">
          <cell r="C195" t="str">
            <v>Шуя</v>
          </cell>
          <cell r="D195" t="str">
            <v>Шуя</v>
          </cell>
          <cell r="E195" t="str">
            <v/>
          </cell>
          <cell r="F195" t="str">
            <v>Центральный федеральный округ</v>
          </cell>
          <cell r="G195" t="str">
            <v>Средние города</v>
          </cell>
          <cell r="H195" t="str">
            <v>Да</v>
          </cell>
          <cell r="I195">
            <v>58690</v>
          </cell>
          <cell r="J195">
            <v>57569</v>
          </cell>
        </row>
        <row r="196">
          <cell r="C196" t="str">
            <v>Южа</v>
          </cell>
          <cell r="D196" t="str">
            <v>Южа</v>
          </cell>
          <cell r="E196" t="str">
            <v/>
          </cell>
          <cell r="F196" t="str">
            <v>Центральный федеральный округ</v>
          </cell>
          <cell r="G196" t="str">
            <v>Средние города</v>
          </cell>
          <cell r="H196" t="str">
            <v>Нет</v>
          </cell>
          <cell r="I196">
            <v>12834</v>
          </cell>
          <cell r="J196">
            <v>12369</v>
          </cell>
        </row>
        <row r="197">
          <cell r="C197" t="str">
            <v>Юрьевец</v>
          </cell>
          <cell r="D197" t="str">
            <v>Юрьевец</v>
          </cell>
          <cell r="E197" t="str">
            <v/>
          </cell>
          <cell r="F197" t="str">
            <v>Центральный федеральный округ</v>
          </cell>
          <cell r="G197" t="str">
            <v>Средние города</v>
          </cell>
          <cell r="H197" t="str">
            <v>Нет</v>
          </cell>
          <cell r="I197">
            <v>10205</v>
          </cell>
          <cell r="J197">
            <v>8154</v>
          </cell>
        </row>
        <row r="198">
          <cell r="C198" t="str">
            <v>Ангарск</v>
          </cell>
          <cell r="D198" t="str">
            <v>Ангарск</v>
          </cell>
          <cell r="E198" t="str">
            <v/>
          </cell>
          <cell r="F198" t="str">
            <v>Сибирский федеральный округ</v>
          </cell>
          <cell r="G198" t="str">
            <v>Большие города</v>
          </cell>
          <cell r="H198" t="str">
            <v>Да</v>
          </cell>
          <cell r="I198">
            <v>226374</v>
          </cell>
          <cell r="J198">
            <v>225489</v>
          </cell>
        </row>
        <row r="199">
          <cell r="C199" t="str">
            <v>Байкальск</v>
          </cell>
          <cell r="D199" t="str">
            <v>Байкальск</v>
          </cell>
          <cell r="E199" t="str">
            <v/>
          </cell>
          <cell r="F199" t="str">
            <v>Сибирский федеральный округ</v>
          </cell>
          <cell r="G199" t="str">
            <v>Средние города</v>
          </cell>
          <cell r="H199" t="str">
            <v>Да</v>
          </cell>
          <cell r="I199">
            <v>12738</v>
          </cell>
          <cell r="J199">
            <v>12495</v>
          </cell>
        </row>
        <row r="200">
          <cell r="C200" t="str">
            <v>Бодайбо</v>
          </cell>
          <cell r="D200" t="str">
            <v>Бодайбо</v>
          </cell>
          <cell r="E200" t="str">
            <v/>
          </cell>
          <cell r="F200" t="str">
            <v>Сибирский федеральный округ</v>
          </cell>
          <cell r="G200" t="str">
            <v>Средние города</v>
          </cell>
          <cell r="H200" t="str">
            <v>Нет</v>
          </cell>
          <cell r="I200">
            <v>13104</v>
          </cell>
          <cell r="J200">
            <v>11931</v>
          </cell>
        </row>
        <row r="201">
          <cell r="C201" t="str">
            <v>Братск</v>
          </cell>
          <cell r="D201" t="str">
            <v>Братск</v>
          </cell>
          <cell r="E201" t="str">
            <v/>
          </cell>
          <cell r="F201" t="str">
            <v>Сибирский федеральный округ</v>
          </cell>
          <cell r="G201" t="str">
            <v>Большие города</v>
          </cell>
          <cell r="H201" t="str">
            <v>Да</v>
          </cell>
          <cell r="I201">
            <v>231602</v>
          </cell>
          <cell r="J201">
            <v>227467</v>
          </cell>
        </row>
        <row r="202">
          <cell r="C202" t="str">
            <v>Вихоревка</v>
          </cell>
          <cell r="D202" t="str">
            <v>Вихоревка</v>
          </cell>
          <cell r="E202" t="str">
            <v/>
          </cell>
          <cell r="F202" t="str">
            <v>Сибирский федеральный округ</v>
          </cell>
          <cell r="G202" t="str">
            <v>Средние города</v>
          </cell>
          <cell r="H202" t="str">
            <v>Да</v>
          </cell>
          <cell r="I202">
            <v>21459</v>
          </cell>
          <cell r="J202">
            <v>20955</v>
          </cell>
        </row>
        <row r="203">
          <cell r="C203" t="str">
            <v>Железногорск-Илимский</v>
          </cell>
          <cell r="D203" t="str">
            <v>Железногорск-Илимский</v>
          </cell>
          <cell r="E203" t="str">
            <v/>
          </cell>
          <cell r="F203" t="str">
            <v>Сибирский федеральный округ</v>
          </cell>
          <cell r="G203" t="str">
            <v>Средние города</v>
          </cell>
          <cell r="H203" t="str">
            <v>Да</v>
          </cell>
          <cell r="I203">
            <v>23643</v>
          </cell>
          <cell r="J203">
            <v>23137</v>
          </cell>
        </row>
        <row r="204">
          <cell r="C204" t="str">
            <v>Зима</v>
          </cell>
          <cell r="D204" t="str">
            <v>Зима</v>
          </cell>
          <cell r="E204" t="str">
            <v/>
          </cell>
          <cell r="F204" t="str">
            <v>Сибирский федеральный округ</v>
          </cell>
          <cell r="G204" t="str">
            <v>Средние города</v>
          </cell>
          <cell r="H204" t="str">
            <v>Нет</v>
          </cell>
          <cell r="I204">
            <v>31283</v>
          </cell>
          <cell r="J204">
            <v>30818</v>
          </cell>
        </row>
        <row r="205">
          <cell r="C205" t="str">
            <v>Будённовск</v>
          </cell>
          <cell r="D205" t="str">
            <v>Буденновск</v>
          </cell>
          <cell r="E205" t="str">
            <v/>
          </cell>
          <cell r="F205" t="str">
            <v>Северо-кавказский федеральный округ</v>
          </cell>
          <cell r="G205" t="str">
            <v>Средние города</v>
          </cell>
          <cell r="H205" t="str">
            <v>Да</v>
          </cell>
          <cell r="I205">
            <v>62964</v>
          </cell>
          <cell r="J205">
            <v>62073</v>
          </cell>
        </row>
        <row r="206">
          <cell r="C206" t="str">
            <v>Киренск</v>
          </cell>
          <cell r="D206" t="str">
            <v>Киренск</v>
          </cell>
          <cell r="E206" t="str">
            <v/>
          </cell>
          <cell r="F206" t="str">
            <v>Сибирский федеральный округ</v>
          </cell>
          <cell r="G206" t="str">
            <v>Средние города</v>
          </cell>
          <cell r="H206" t="str">
            <v>Нет</v>
          </cell>
          <cell r="I206">
            <v>11310</v>
          </cell>
          <cell r="J206">
            <v>11046</v>
          </cell>
        </row>
        <row r="207">
          <cell r="C207" t="str">
            <v>Маркова</v>
          </cell>
          <cell r="D207" t="str">
            <v>Маркова</v>
          </cell>
          <cell r="E207" t="str">
            <v/>
          </cell>
          <cell r="F207" t="str">
            <v>Сибирский федеральный округ</v>
          </cell>
          <cell r="G207" t="str">
            <v>Средние города</v>
          </cell>
          <cell r="H207" t="str">
            <v>Нет</v>
          </cell>
          <cell r="I207">
            <v>23672</v>
          </cell>
          <cell r="J207">
            <v>29141</v>
          </cell>
        </row>
        <row r="208">
          <cell r="C208" t="str">
            <v>Нижнеудинск</v>
          </cell>
          <cell r="D208" t="str">
            <v>Нижнеудинск</v>
          </cell>
          <cell r="E208" t="str">
            <v/>
          </cell>
          <cell r="F208" t="str">
            <v>Сибирский федеральный округ</v>
          </cell>
          <cell r="G208" t="str">
            <v>Средние города</v>
          </cell>
          <cell r="H208" t="str">
            <v>Да</v>
          </cell>
          <cell r="I208">
            <v>33954</v>
          </cell>
          <cell r="J208">
            <v>33971</v>
          </cell>
        </row>
        <row r="209">
          <cell r="C209" t="str">
            <v>Саянск</v>
          </cell>
          <cell r="D209" t="str">
            <v>Саянск</v>
          </cell>
          <cell r="E209" t="str">
            <v/>
          </cell>
          <cell r="F209" t="str">
            <v>Сибирский федеральный округ</v>
          </cell>
          <cell r="G209" t="str">
            <v>Средние города</v>
          </cell>
          <cell r="H209" t="str">
            <v>Да</v>
          </cell>
          <cell r="I209">
            <v>38957</v>
          </cell>
          <cell r="J209">
            <v>38674</v>
          </cell>
        </row>
        <row r="210">
          <cell r="C210" t="str">
            <v>Свирск</v>
          </cell>
          <cell r="D210" t="str">
            <v>Свирск</v>
          </cell>
          <cell r="E210" t="str">
            <v/>
          </cell>
          <cell r="F210" t="str">
            <v>Сибирский федеральный округ</v>
          </cell>
          <cell r="G210" t="str">
            <v>Средние города</v>
          </cell>
          <cell r="H210" t="str">
            <v>Нет</v>
          </cell>
          <cell r="I210">
            <v>13127</v>
          </cell>
          <cell r="J210">
            <v>12779</v>
          </cell>
        </row>
        <row r="211">
          <cell r="C211" t="str">
            <v>Слюдянка</v>
          </cell>
          <cell r="D211" t="str">
            <v>Слюдянка</v>
          </cell>
          <cell r="E211" t="str">
            <v/>
          </cell>
          <cell r="F211" t="str">
            <v>Сибирский федеральный округ</v>
          </cell>
          <cell r="G211" t="str">
            <v>Средние города</v>
          </cell>
          <cell r="H211" t="str">
            <v>Да</v>
          </cell>
          <cell r="I211">
            <v>18241</v>
          </cell>
          <cell r="J211">
            <v>18190</v>
          </cell>
        </row>
        <row r="212">
          <cell r="C212" t="str">
            <v>Тайшет</v>
          </cell>
          <cell r="D212" t="str">
            <v>Тайшет</v>
          </cell>
          <cell r="E212" t="str">
            <v/>
          </cell>
          <cell r="F212" t="str">
            <v>Сибирский федеральный округ</v>
          </cell>
          <cell r="G212" t="str">
            <v>Средние города</v>
          </cell>
          <cell r="H212" t="str">
            <v>Да</v>
          </cell>
          <cell r="I212">
            <v>33364</v>
          </cell>
          <cell r="J212">
            <v>32754</v>
          </cell>
        </row>
        <row r="213">
          <cell r="C213" t="str">
            <v>Тулун</v>
          </cell>
          <cell r="D213" t="str">
            <v>Тулун</v>
          </cell>
          <cell r="E213" t="str">
            <v/>
          </cell>
          <cell r="F213" t="str">
            <v>Сибирский федеральный округ</v>
          </cell>
          <cell r="G213" t="str">
            <v>Средние города</v>
          </cell>
          <cell r="H213" t="str">
            <v>Да</v>
          </cell>
          <cell r="I213">
            <v>41987</v>
          </cell>
          <cell r="J213">
            <v>41279</v>
          </cell>
        </row>
        <row r="214">
          <cell r="C214" t="str">
            <v>Усолье-Сибирское</v>
          </cell>
          <cell r="D214" t="str">
            <v>Усолье-Сибирское</v>
          </cell>
          <cell r="E214" t="str">
            <v/>
          </cell>
          <cell r="F214" t="str">
            <v>Сибирский федеральный округ</v>
          </cell>
          <cell r="G214" t="str">
            <v>Средние города</v>
          </cell>
          <cell r="H214" t="str">
            <v>Да</v>
          </cell>
          <cell r="I214">
            <v>78569</v>
          </cell>
          <cell r="J214">
            <v>76846</v>
          </cell>
        </row>
        <row r="215">
          <cell r="C215" t="str">
            <v>Усть-Илимск</v>
          </cell>
          <cell r="D215" t="str">
            <v>Усть-Илимск</v>
          </cell>
          <cell r="E215" t="str">
            <v/>
          </cell>
          <cell r="F215" t="str">
            <v>Сибирский федеральный округ</v>
          </cell>
          <cell r="G215" t="str">
            <v>Средние города</v>
          </cell>
          <cell r="H215" t="str">
            <v>Да</v>
          </cell>
          <cell r="I215">
            <v>82820</v>
          </cell>
          <cell r="J215">
            <v>81081</v>
          </cell>
        </row>
        <row r="216">
          <cell r="C216" t="str">
            <v>Усть-Кут</v>
          </cell>
          <cell r="D216" t="str">
            <v>Усть-Кут</v>
          </cell>
          <cell r="E216" t="str">
            <v/>
          </cell>
          <cell r="F216" t="str">
            <v>Сибирский федеральный округ</v>
          </cell>
          <cell r="G216" t="str">
            <v>Средние города</v>
          </cell>
          <cell r="H216" t="str">
            <v>Нет</v>
          </cell>
          <cell r="I216">
            <v>42272</v>
          </cell>
          <cell r="J216">
            <v>41149</v>
          </cell>
        </row>
        <row r="217">
          <cell r="C217" t="str">
            <v>Усть-Ордынский</v>
          </cell>
          <cell r="D217" t="str">
            <v>Усть-Ордынский</v>
          </cell>
          <cell r="E217" t="str">
            <v/>
          </cell>
          <cell r="F217" t="str">
            <v>Сибирский федеральный округ</v>
          </cell>
          <cell r="G217" t="str">
            <v>Средние города</v>
          </cell>
          <cell r="H217" t="str">
            <v>Нет</v>
          </cell>
          <cell r="I217">
            <v>14557</v>
          </cell>
          <cell r="J217" t="e">
            <v>#N/A</v>
          </cell>
        </row>
        <row r="218">
          <cell r="C218" t="str">
            <v>Черемхово</v>
          </cell>
          <cell r="D218" t="str">
            <v>Черемхово</v>
          </cell>
          <cell r="E218" t="str">
            <v/>
          </cell>
          <cell r="F218" t="str">
            <v>Сибирский федеральный округ</v>
          </cell>
          <cell r="G218" t="str">
            <v>Средние города</v>
          </cell>
          <cell r="H218" t="str">
            <v>Да</v>
          </cell>
          <cell r="I218">
            <v>51338</v>
          </cell>
          <cell r="J218">
            <v>50586</v>
          </cell>
        </row>
        <row r="219">
          <cell r="C219" t="str">
            <v>Чунский</v>
          </cell>
          <cell r="D219" t="str">
            <v>Чунский</v>
          </cell>
          <cell r="E219" t="str">
            <v/>
          </cell>
          <cell r="F219" t="str">
            <v>Сибирский федеральный округ</v>
          </cell>
          <cell r="G219" t="str">
            <v>Средние города</v>
          </cell>
          <cell r="H219" t="str">
            <v>Нет</v>
          </cell>
          <cell r="I219">
            <v>14135</v>
          </cell>
          <cell r="J219">
            <v>13854</v>
          </cell>
        </row>
        <row r="220">
          <cell r="C220" t="str">
            <v>Шелехов</v>
          </cell>
          <cell r="D220" t="str">
            <v>Шелехов</v>
          </cell>
          <cell r="E220" t="str">
            <v/>
          </cell>
          <cell r="F220" t="str">
            <v>Сибирский федеральный округ</v>
          </cell>
          <cell r="G220" t="str">
            <v>Средние города</v>
          </cell>
          <cell r="H220" t="str">
            <v>Да</v>
          </cell>
          <cell r="I220">
            <v>47608</v>
          </cell>
          <cell r="J220">
            <v>48460</v>
          </cell>
        </row>
        <row r="221">
          <cell r="C221" t="str">
            <v>Балтийск</v>
          </cell>
          <cell r="D221" t="str">
            <v>Балтийск</v>
          </cell>
          <cell r="E221" t="str">
            <v/>
          </cell>
          <cell r="F221" t="str">
            <v>Северо-западный федеральный округ</v>
          </cell>
          <cell r="G221" t="str">
            <v>Средние города</v>
          </cell>
          <cell r="H221" t="str">
            <v>Да</v>
          </cell>
          <cell r="I221">
            <v>33212</v>
          </cell>
          <cell r="J221">
            <v>33551</v>
          </cell>
        </row>
        <row r="222">
          <cell r="C222" t="str">
            <v>Гвардейск</v>
          </cell>
          <cell r="D222" t="str">
            <v>Гвардейск</v>
          </cell>
          <cell r="E222" t="str">
            <v/>
          </cell>
          <cell r="F222" t="str">
            <v>Северо-западный федеральный округ</v>
          </cell>
          <cell r="G222" t="str">
            <v>Средние города</v>
          </cell>
          <cell r="H222" t="str">
            <v>Нет</v>
          </cell>
          <cell r="I222">
            <v>13214</v>
          </cell>
          <cell r="J222">
            <v>13190</v>
          </cell>
        </row>
        <row r="223">
          <cell r="C223" t="str">
            <v>Гурьевск</v>
          </cell>
          <cell r="D223" t="str">
            <v>Гурьевск</v>
          </cell>
          <cell r="E223" t="str">
            <v/>
          </cell>
          <cell r="F223" t="str">
            <v>Северо-западный федеральный округ</v>
          </cell>
          <cell r="G223" t="str">
            <v>Средние города</v>
          </cell>
          <cell r="H223" t="str">
            <v>Нет</v>
          </cell>
          <cell r="I223">
            <v>15007</v>
          </cell>
          <cell r="J223">
            <v>18317</v>
          </cell>
        </row>
        <row r="224">
          <cell r="C224" t="str">
            <v>Гусев</v>
          </cell>
          <cell r="D224" t="str">
            <v>Гусев</v>
          </cell>
          <cell r="E224" t="str">
            <v/>
          </cell>
          <cell r="F224" t="str">
            <v>Северо-западный федеральный округ</v>
          </cell>
          <cell r="G224" t="str">
            <v>Средние города</v>
          </cell>
          <cell r="H224" t="str">
            <v>Да</v>
          </cell>
          <cell r="I224">
            <v>28204</v>
          </cell>
          <cell r="J224">
            <v>28307</v>
          </cell>
        </row>
        <row r="225">
          <cell r="C225" t="str">
            <v>Зеленоградск</v>
          </cell>
          <cell r="D225" t="str">
            <v>Зеленоградск</v>
          </cell>
          <cell r="E225" t="str">
            <v/>
          </cell>
          <cell r="F225" t="str">
            <v>Северо-западный федеральный округ</v>
          </cell>
          <cell r="G225" t="str">
            <v>Средние города</v>
          </cell>
          <cell r="H225" t="str">
            <v>Нет</v>
          </cell>
          <cell r="I225">
            <v>14830</v>
          </cell>
          <cell r="J225">
            <v>15946</v>
          </cell>
        </row>
        <row r="226">
          <cell r="C226" t="str">
            <v>Бузулук</v>
          </cell>
          <cell r="D226" t="str">
            <v>Бузулук</v>
          </cell>
          <cell r="E226" t="str">
            <v/>
          </cell>
          <cell r="F226" t="str">
            <v>Приволжский федеральный округ</v>
          </cell>
          <cell r="G226" t="str">
            <v>Средние города</v>
          </cell>
          <cell r="H226" t="str">
            <v>Да</v>
          </cell>
          <cell r="I226">
            <v>85896</v>
          </cell>
          <cell r="J226">
            <v>86050</v>
          </cell>
        </row>
        <row r="227">
          <cell r="C227" t="str">
            <v>Неман</v>
          </cell>
          <cell r="D227" t="str">
            <v>Неман</v>
          </cell>
          <cell r="E227" t="str">
            <v/>
          </cell>
          <cell r="F227" t="str">
            <v>Северо-западный федеральный округ</v>
          </cell>
          <cell r="G227" t="str">
            <v>Средние города</v>
          </cell>
          <cell r="H227" t="str">
            <v>Да</v>
          </cell>
          <cell r="I227">
            <v>11130</v>
          </cell>
          <cell r="J227">
            <v>10864</v>
          </cell>
        </row>
        <row r="228">
          <cell r="C228" t="str">
            <v>Пионерский</v>
          </cell>
          <cell r="D228" t="str">
            <v>Пионерский</v>
          </cell>
          <cell r="E228" t="str">
            <v/>
          </cell>
          <cell r="F228" t="str">
            <v>Северо-западный федеральный округ</v>
          </cell>
          <cell r="G228" t="str">
            <v>Средние города</v>
          </cell>
          <cell r="H228" t="str">
            <v>Нет</v>
          </cell>
          <cell r="I228">
            <v>11395</v>
          </cell>
          <cell r="J228">
            <v>11454</v>
          </cell>
        </row>
        <row r="229">
          <cell r="C229" t="str">
            <v>Светлогорск</v>
          </cell>
          <cell r="D229" t="str">
            <v>Светлогорск</v>
          </cell>
          <cell r="E229" t="str">
            <v/>
          </cell>
          <cell r="F229" t="str">
            <v>Северо-западный федеральный округ</v>
          </cell>
          <cell r="G229" t="str">
            <v>Средние города</v>
          </cell>
          <cell r="H229" t="str">
            <v>Нет</v>
          </cell>
          <cell r="I229">
            <v>12425</v>
          </cell>
          <cell r="J229">
            <v>14355</v>
          </cell>
        </row>
        <row r="230">
          <cell r="C230" t="str">
            <v>Светлый</v>
          </cell>
          <cell r="D230" t="str">
            <v>Светлый</v>
          </cell>
          <cell r="E230" t="str">
            <v/>
          </cell>
          <cell r="F230" t="str">
            <v>Северо-западный федеральный округ</v>
          </cell>
          <cell r="G230" t="str">
            <v>Средние города</v>
          </cell>
          <cell r="H230" t="str">
            <v>Нет</v>
          </cell>
          <cell r="I230">
            <v>22015</v>
          </cell>
          <cell r="J230">
            <v>21679</v>
          </cell>
        </row>
        <row r="231">
          <cell r="C231" t="str">
            <v>Советск</v>
          </cell>
          <cell r="D231" t="str">
            <v>Советск</v>
          </cell>
          <cell r="E231" t="str">
            <v/>
          </cell>
          <cell r="F231" t="str">
            <v>Северо-западный федеральный округ</v>
          </cell>
          <cell r="G231" t="str">
            <v>Средние города</v>
          </cell>
          <cell r="H231" t="str">
            <v>Да</v>
          </cell>
          <cell r="I231">
            <v>40984</v>
          </cell>
          <cell r="J231">
            <v>39150</v>
          </cell>
        </row>
        <row r="232">
          <cell r="C232" t="str">
            <v>Черняховск</v>
          </cell>
          <cell r="D232" t="str">
            <v>Черняховск</v>
          </cell>
          <cell r="E232" t="str">
            <v/>
          </cell>
          <cell r="F232" t="str">
            <v>Северо-западный федеральный округ</v>
          </cell>
          <cell r="G232" t="str">
            <v>Средние города</v>
          </cell>
          <cell r="H232" t="str">
            <v>Да</v>
          </cell>
          <cell r="I232">
            <v>37037</v>
          </cell>
          <cell r="J232">
            <v>35432</v>
          </cell>
        </row>
        <row r="233">
          <cell r="C233" t="str">
            <v>Балабаново</v>
          </cell>
          <cell r="D233" t="str">
            <v>Балабаново</v>
          </cell>
          <cell r="E233" t="str">
            <v/>
          </cell>
          <cell r="F233" t="str">
            <v>Центральный федеральный округ</v>
          </cell>
          <cell r="G233" t="str">
            <v>Средние города</v>
          </cell>
          <cell r="H233" t="str">
            <v>Да</v>
          </cell>
          <cell r="I233">
            <v>25426</v>
          </cell>
          <cell r="J233">
            <v>25775</v>
          </cell>
        </row>
        <row r="234">
          <cell r="C234" t="str">
            <v>Боровск</v>
          </cell>
          <cell r="D234" t="str">
            <v>Боровск</v>
          </cell>
          <cell r="E234" t="str">
            <v/>
          </cell>
          <cell r="F234" t="str">
            <v>Центральный федеральный округ</v>
          </cell>
          <cell r="G234" t="str">
            <v>Средние города</v>
          </cell>
          <cell r="H234" t="str">
            <v>Нет</v>
          </cell>
          <cell r="I234">
            <v>11210</v>
          </cell>
          <cell r="J234">
            <v>10508</v>
          </cell>
        </row>
        <row r="235">
          <cell r="C235" t="str">
            <v>Воротынск</v>
          </cell>
          <cell r="D235" t="str">
            <v>Воротынск</v>
          </cell>
          <cell r="E235" t="str">
            <v/>
          </cell>
          <cell r="F235" t="str">
            <v>Центральный федеральный округ</v>
          </cell>
          <cell r="G235" t="str">
            <v>Средние города</v>
          </cell>
          <cell r="H235" t="str">
            <v>Нет</v>
          </cell>
          <cell r="I235">
            <v>10551</v>
          </cell>
          <cell r="J235">
            <v>10372</v>
          </cell>
        </row>
        <row r="236">
          <cell r="C236" t="str">
            <v>Ермолино</v>
          </cell>
          <cell r="D236" t="str">
            <v>Ермолино</v>
          </cell>
          <cell r="E236" t="str">
            <v/>
          </cell>
          <cell r="F236" t="str">
            <v>Центральный федеральный округ</v>
          </cell>
          <cell r="G236" t="str">
            <v>Средние города</v>
          </cell>
          <cell r="H236" t="str">
            <v>Нет</v>
          </cell>
          <cell r="I236">
            <v>10263</v>
          </cell>
          <cell r="J236">
            <v>10204</v>
          </cell>
        </row>
        <row r="237">
          <cell r="C237" t="str">
            <v>Жуков</v>
          </cell>
          <cell r="D237" t="str">
            <v>Жуков</v>
          </cell>
          <cell r="E237" t="str">
            <v/>
          </cell>
          <cell r="F237" t="str">
            <v>Центральный федеральный округ</v>
          </cell>
          <cell r="G237" t="str">
            <v>Средние города</v>
          </cell>
          <cell r="H237" t="str">
            <v>Нет</v>
          </cell>
          <cell r="I237">
            <v>12844</v>
          </cell>
          <cell r="J237">
            <v>13569</v>
          </cell>
        </row>
        <row r="238">
          <cell r="C238" t="str">
            <v>Великий Новгород</v>
          </cell>
          <cell r="D238" t="str">
            <v>Великий Новгород</v>
          </cell>
          <cell r="E238" t="str">
            <v>Да</v>
          </cell>
          <cell r="F238" t="str">
            <v>Северо-западный федеральный округ</v>
          </cell>
          <cell r="G238" t="str">
            <v>Большие города</v>
          </cell>
          <cell r="H238" t="str">
            <v>Да</v>
          </cell>
          <cell r="I238">
            <v>222594</v>
          </cell>
          <cell r="J238">
            <v>224297</v>
          </cell>
        </row>
        <row r="239">
          <cell r="C239" t="str">
            <v>Киров</v>
          </cell>
          <cell r="D239" t="str">
            <v>Киров</v>
          </cell>
          <cell r="F239" t="str">
            <v>Центральный федеральный округ</v>
          </cell>
          <cell r="G239" t="str">
            <v>Средние города</v>
          </cell>
          <cell r="H239" t="str">
            <v>Да</v>
          </cell>
          <cell r="I239">
            <v>30520</v>
          </cell>
          <cell r="J239">
            <v>30334</v>
          </cell>
        </row>
        <row r="240">
          <cell r="C240" t="str">
            <v>Козельск</v>
          </cell>
          <cell r="D240" t="str">
            <v>Козельск</v>
          </cell>
          <cell r="E240" t="str">
            <v/>
          </cell>
          <cell r="F240" t="str">
            <v>Центральный федеральный округ</v>
          </cell>
          <cell r="G240" t="str">
            <v>Средние города</v>
          </cell>
          <cell r="H240" t="str">
            <v>Да</v>
          </cell>
          <cell r="I240">
            <v>16045</v>
          </cell>
          <cell r="J240">
            <v>16389</v>
          </cell>
        </row>
        <row r="241">
          <cell r="C241" t="str">
            <v>Кондрово</v>
          </cell>
          <cell r="D241" t="str">
            <v>Кондрово</v>
          </cell>
          <cell r="E241" t="str">
            <v/>
          </cell>
          <cell r="F241" t="str">
            <v>Центральный федеральный округ</v>
          </cell>
          <cell r="G241" t="str">
            <v>Средние города</v>
          </cell>
          <cell r="H241" t="str">
            <v>Да</v>
          </cell>
          <cell r="I241">
            <v>15146</v>
          </cell>
          <cell r="J241">
            <v>14697</v>
          </cell>
        </row>
        <row r="242">
          <cell r="C242" t="str">
            <v>Кремёнки</v>
          </cell>
          <cell r="D242" t="str">
            <v>Кременки</v>
          </cell>
          <cell r="E242" t="str">
            <v/>
          </cell>
          <cell r="F242" t="str">
            <v>Центральный федеральный округ</v>
          </cell>
          <cell r="G242" t="str">
            <v>Средние города</v>
          </cell>
          <cell r="H242" t="str">
            <v>Нет</v>
          </cell>
          <cell r="I242">
            <v>10774</v>
          </cell>
          <cell r="J242">
            <v>10416</v>
          </cell>
        </row>
        <row r="243">
          <cell r="C243" t="str">
            <v>Людиново</v>
          </cell>
          <cell r="D243" t="str">
            <v>Людиново</v>
          </cell>
          <cell r="E243" t="str">
            <v/>
          </cell>
          <cell r="F243" t="str">
            <v>Центральный федеральный округ</v>
          </cell>
          <cell r="G243" t="str">
            <v>Средние города</v>
          </cell>
          <cell r="H243" t="str">
            <v>Да</v>
          </cell>
          <cell r="I243">
            <v>38846</v>
          </cell>
          <cell r="J243">
            <v>37734</v>
          </cell>
        </row>
        <row r="244">
          <cell r="C244" t="str">
            <v>Малоярославец</v>
          </cell>
          <cell r="D244" t="str">
            <v>Малоярославец</v>
          </cell>
          <cell r="E244" t="str">
            <v/>
          </cell>
          <cell r="F244" t="str">
            <v>Центральный федеральный округ</v>
          </cell>
          <cell r="G244" t="str">
            <v>Средние города</v>
          </cell>
          <cell r="H244" t="str">
            <v>Да</v>
          </cell>
          <cell r="I244">
            <v>28058</v>
          </cell>
          <cell r="J244">
            <v>27411</v>
          </cell>
        </row>
        <row r="245">
          <cell r="C245" t="str">
            <v>Владивосток</v>
          </cell>
          <cell r="D245" t="str">
            <v>Владивосток</v>
          </cell>
          <cell r="E245" t="str">
            <v>Да</v>
          </cell>
          <cell r="F245" t="str">
            <v>Дальневосточный федеральный округ</v>
          </cell>
          <cell r="G245" t="str">
            <v>Большие города</v>
          </cell>
          <cell r="H245" t="str">
            <v>Да</v>
          </cell>
          <cell r="I245">
            <v>606589</v>
          </cell>
          <cell r="J245">
            <v>605049</v>
          </cell>
        </row>
        <row r="246">
          <cell r="C246" t="str">
            <v>Сосенский</v>
          </cell>
          <cell r="D246" t="str">
            <v>Сосенский</v>
          </cell>
          <cell r="E246" t="str">
            <v/>
          </cell>
          <cell r="F246" t="str">
            <v>Центральный федеральный округ</v>
          </cell>
          <cell r="G246" t="str">
            <v>Средние города</v>
          </cell>
          <cell r="H246" t="str">
            <v>Нет</v>
          </cell>
          <cell r="I246">
            <v>11047</v>
          </cell>
          <cell r="J246">
            <v>10537</v>
          </cell>
        </row>
        <row r="247">
          <cell r="C247" t="str">
            <v>Сухиничи</v>
          </cell>
          <cell r="D247" t="str">
            <v>Сухиничи</v>
          </cell>
          <cell r="E247" t="str">
            <v/>
          </cell>
          <cell r="F247" t="str">
            <v>Центральный федеральный округ</v>
          </cell>
          <cell r="G247" t="str">
            <v>Средние города</v>
          </cell>
          <cell r="H247" t="str">
            <v>Да</v>
          </cell>
          <cell r="I247">
            <v>15144</v>
          </cell>
          <cell r="J247">
            <v>14736</v>
          </cell>
        </row>
        <row r="248">
          <cell r="C248" t="str">
            <v>Товарково</v>
          </cell>
          <cell r="D248" t="str">
            <v>Товарково</v>
          </cell>
          <cell r="E248" t="str">
            <v/>
          </cell>
          <cell r="F248" t="str">
            <v>Центральный федеральный округ</v>
          </cell>
          <cell r="G248" t="str">
            <v>Средние города</v>
          </cell>
          <cell r="H248" t="str">
            <v>Нет</v>
          </cell>
          <cell r="I248">
            <v>14039</v>
          </cell>
          <cell r="J248">
            <v>13967</v>
          </cell>
        </row>
        <row r="249">
          <cell r="C249" t="str">
            <v>Вилючинск</v>
          </cell>
          <cell r="D249" t="str">
            <v>Вилючинск</v>
          </cell>
          <cell r="E249" t="str">
            <v/>
          </cell>
          <cell r="F249" t="str">
            <v>Дальневосточный федеральный округ</v>
          </cell>
          <cell r="G249" t="str">
            <v>Средние города</v>
          </cell>
          <cell r="H249" t="str">
            <v>Нет</v>
          </cell>
          <cell r="I249">
            <v>21942</v>
          </cell>
          <cell r="J249">
            <v>21979</v>
          </cell>
        </row>
        <row r="250">
          <cell r="C250" t="str">
            <v>Елизово</v>
          </cell>
          <cell r="D250" t="str">
            <v>Елизово</v>
          </cell>
          <cell r="E250" t="str">
            <v/>
          </cell>
          <cell r="F250" t="str">
            <v>Дальневосточный федеральный округ</v>
          </cell>
          <cell r="G250" t="str">
            <v>Средние города</v>
          </cell>
          <cell r="H250" t="str">
            <v>Да</v>
          </cell>
          <cell r="I250">
            <v>38771</v>
          </cell>
          <cell r="J250">
            <v>39198</v>
          </cell>
        </row>
        <row r="251">
          <cell r="C251" t="str">
            <v>Петропавловск-Камчатский</v>
          </cell>
          <cell r="D251" t="str">
            <v>Петропавловск-Камчатский</v>
          </cell>
          <cell r="E251" t="str">
            <v>Да</v>
          </cell>
          <cell r="F251" t="str">
            <v>Дальневосточный федеральный округ</v>
          </cell>
          <cell r="G251" t="str">
            <v>Большие города</v>
          </cell>
          <cell r="H251" t="str">
            <v>Да</v>
          </cell>
          <cell r="I251">
            <v>180454</v>
          </cell>
          <cell r="J251">
            <v>181181</v>
          </cell>
        </row>
        <row r="252">
          <cell r="C252" t="str">
            <v>Беломорск</v>
          </cell>
          <cell r="D252" t="str">
            <v>Беломорск</v>
          </cell>
          <cell r="E252" t="str">
            <v/>
          </cell>
          <cell r="F252" t="str">
            <v>Северо-западный федеральный округ</v>
          </cell>
          <cell r="G252" t="str">
            <v>Средние города</v>
          </cell>
          <cell r="H252" t="str">
            <v>Нет</v>
          </cell>
          <cell r="I252">
            <v>11217</v>
          </cell>
          <cell r="J252">
            <v>9498</v>
          </cell>
        </row>
        <row r="253">
          <cell r="C253" t="str">
            <v>Владимир</v>
          </cell>
          <cell r="D253" t="str">
            <v>Владимир</v>
          </cell>
          <cell r="E253" t="str">
            <v>Да</v>
          </cell>
          <cell r="F253" t="str">
            <v>Центральный федеральный округ</v>
          </cell>
          <cell r="G253" t="str">
            <v>Большие города</v>
          </cell>
          <cell r="H253" t="str">
            <v>Да</v>
          </cell>
          <cell r="I253">
            <v>356168</v>
          </cell>
          <cell r="J253">
            <v>357907</v>
          </cell>
        </row>
        <row r="254">
          <cell r="C254" t="str">
            <v>Бачатский</v>
          </cell>
          <cell r="D254" t="str">
            <v>Бачатский</v>
          </cell>
          <cell r="E254" t="str">
            <v/>
          </cell>
          <cell r="F254" t="str">
            <v>Сибирский федеральный округ</v>
          </cell>
          <cell r="G254" t="str">
            <v>Средние города</v>
          </cell>
          <cell r="H254" t="str">
            <v>Нет</v>
          </cell>
          <cell r="I254">
            <v>14028</v>
          </cell>
          <cell r="J254">
            <v>13925</v>
          </cell>
        </row>
        <row r="255">
          <cell r="C255" t="str">
            <v>Волгоград</v>
          </cell>
          <cell r="D255" t="str">
            <v>Волгоград</v>
          </cell>
          <cell r="E255" t="str">
            <v>Да</v>
          </cell>
          <cell r="F255" t="str">
            <v>Южный федеральный округ</v>
          </cell>
          <cell r="G255" t="str">
            <v>Большие города</v>
          </cell>
          <cell r="H255" t="str">
            <v>Да</v>
          </cell>
          <cell r="I255">
            <v>1015586</v>
          </cell>
          <cell r="J255">
            <v>1013468</v>
          </cell>
        </row>
        <row r="256">
          <cell r="C256" t="str">
            <v>Берёзовский</v>
          </cell>
          <cell r="D256" t="str">
            <v>Березовский</v>
          </cell>
          <cell r="E256" t="str">
            <v/>
          </cell>
          <cell r="F256" t="str">
            <v>Сибирский федеральный округ</v>
          </cell>
          <cell r="G256" t="str">
            <v>Средние города</v>
          </cell>
          <cell r="H256" t="str">
            <v>Да</v>
          </cell>
          <cell r="I256">
            <v>47140</v>
          </cell>
          <cell r="J256">
            <v>45801</v>
          </cell>
        </row>
        <row r="257">
          <cell r="C257" t="str">
            <v>Грамотеино</v>
          </cell>
          <cell r="D257" t="str">
            <v>Грамотеино</v>
          </cell>
          <cell r="E257" t="str">
            <v/>
          </cell>
          <cell r="F257" t="str">
            <v>Сибирский федеральный округ</v>
          </cell>
          <cell r="G257" t="str">
            <v>Средние города</v>
          </cell>
          <cell r="H257" t="str">
            <v>Нет</v>
          </cell>
          <cell r="I257">
            <v>12408</v>
          </cell>
          <cell r="J257">
            <v>12172</v>
          </cell>
        </row>
        <row r="258">
          <cell r="C258" t="str">
            <v>Гурьевск</v>
          </cell>
          <cell r="D258" t="str">
            <v>Гурьевск</v>
          </cell>
          <cell r="E258" t="str">
            <v/>
          </cell>
          <cell r="F258" t="str">
            <v>Сибирский федеральный округ</v>
          </cell>
          <cell r="G258" t="str">
            <v>Средние города</v>
          </cell>
          <cell r="H258" t="str">
            <v>Да</v>
          </cell>
          <cell r="I258">
            <v>23359</v>
          </cell>
          <cell r="J258">
            <v>22569</v>
          </cell>
        </row>
        <row r="259">
          <cell r="C259" t="str">
            <v>Инской</v>
          </cell>
          <cell r="D259" t="str">
            <v>Инской</v>
          </cell>
          <cell r="E259" t="str">
            <v/>
          </cell>
          <cell r="F259" t="str">
            <v>Сибирский федеральный округ</v>
          </cell>
          <cell r="G259" t="str">
            <v>Средние города</v>
          </cell>
          <cell r="H259" t="str">
            <v>Нет</v>
          </cell>
          <cell r="I259">
            <v>12099</v>
          </cell>
          <cell r="J259">
            <v>11988</v>
          </cell>
        </row>
        <row r="260">
          <cell r="C260" t="str">
            <v>Калтан</v>
          </cell>
          <cell r="D260" t="str">
            <v>Калтан</v>
          </cell>
          <cell r="E260" t="str">
            <v/>
          </cell>
          <cell r="F260" t="str">
            <v>Сибирский федеральный округ</v>
          </cell>
          <cell r="G260" t="str">
            <v>Средние города</v>
          </cell>
          <cell r="H260" t="str">
            <v>Да</v>
          </cell>
          <cell r="I260">
            <v>21186</v>
          </cell>
          <cell r="J260">
            <v>20610</v>
          </cell>
        </row>
        <row r="261">
          <cell r="C261" t="str">
            <v>Волгодонск</v>
          </cell>
          <cell r="D261" t="str">
            <v>Волгодонск</v>
          </cell>
          <cell r="E261" t="str">
            <v/>
          </cell>
          <cell r="F261" t="str">
            <v>Южный федеральный округ</v>
          </cell>
          <cell r="G261" t="str">
            <v>Большие города</v>
          </cell>
          <cell r="H261" t="str">
            <v>Да</v>
          </cell>
          <cell r="I261">
            <v>171471</v>
          </cell>
          <cell r="J261">
            <v>171952</v>
          </cell>
        </row>
        <row r="262">
          <cell r="C262" t="str">
            <v>Волжск</v>
          </cell>
          <cell r="D262" t="str">
            <v>Волжск</v>
          </cell>
          <cell r="E262" t="str">
            <v/>
          </cell>
          <cell r="F262" t="str">
            <v>Приволжский федеральный округ</v>
          </cell>
          <cell r="G262" t="str">
            <v>Средние города</v>
          </cell>
          <cell r="H262" t="str">
            <v>Да</v>
          </cell>
          <cell r="I262">
            <v>54600</v>
          </cell>
          <cell r="J262">
            <v>53581</v>
          </cell>
        </row>
        <row r="263">
          <cell r="C263" t="str">
            <v>Краснобродский</v>
          </cell>
          <cell r="D263" t="str">
            <v>Краснобродский</v>
          </cell>
          <cell r="E263" t="str">
            <v/>
          </cell>
          <cell r="F263" t="str">
            <v>Сибирский федеральный округ</v>
          </cell>
          <cell r="G263" t="str">
            <v>Средние города</v>
          </cell>
          <cell r="H263" t="str">
            <v>Нет</v>
          </cell>
          <cell r="I263">
            <v>11828</v>
          </cell>
          <cell r="J263">
            <v>11569</v>
          </cell>
        </row>
        <row r="264">
          <cell r="C264" t="str">
            <v>Волжский</v>
          </cell>
          <cell r="D264" t="str">
            <v>Волжский</v>
          </cell>
          <cell r="E264" t="str">
            <v/>
          </cell>
          <cell r="F264" t="str">
            <v>Южный федеральный округ</v>
          </cell>
          <cell r="G264" t="str">
            <v>Большие города</v>
          </cell>
          <cell r="H264" t="str">
            <v>Да</v>
          </cell>
          <cell r="I264">
            <v>326055</v>
          </cell>
          <cell r="J264">
            <v>323604</v>
          </cell>
        </row>
        <row r="265">
          <cell r="C265" t="str">
            <v>Мариинск</v>
          </cell>
          <cell r="D265" t="str">
            <v>Мариинск</v>
          </cell>
          <cell r="E265" t="str">
            <v/>
          </cell>
          <cell r="F265" t="str">
            <v>Сибирский федеральный округ</v>
          </cell>
          <cell r="G265" t="str">
            <v>Средние города</v>
          </cell>
          <cell r="H265" t="str">
            <v>Нет</v>
          </cell>
          <cell r="I265">
            <v>39332</v>
          </cell>
          <cell r="J265">
            <v>38209</v>
          </cell>
        </row>
        <row r="266">
          <cell r="C266" t="str">
            <v>Вологда</v>
          </cell>
          <cell r="D266" t="str">
            <v>Вологда</v>
          </cell>
          <cell r="E266" t="str">
            <v>Да</v>
          </cell>
          <cell r="F266" t="str">
            <v>Северо-западный федеральный округ</v>
          </cell>
          <cell r="G266" t="str">
            <v>Большие города</v>
          </cell>
          <cell r="H266" t="str">
            <v>Да</v>
          </cell>
          <cell r="I266">
            <v>313012</v>
          </cell>
          <cell r="J266">
            <v>311846</v>
          </cell>
        </row>
        <row r="267">
          <cell r="C267" t="str">
            <v>Мыски</v>
          </cell>
          <cell r="D267" t="str">
            <v>Мыски</v>
          </cell>
          <cell r="E267" t="str">
            <v/>
          </cell>
          <cell r="F267" t="str">
            <v>Сибирский федеральный округ</v>
          </cell>
          <cell r="G267" t="str">
            <v>Средние города</v>
          </cell>
          <cell r="H267" t="str">
            <v>Да</v>
          </cell>
          <cell r="I267">
            <v>41938</v>
          </cell>
          <cell r="J267">
            <v>40991</v>
          </cell>
        </row>
        <row r="268">
          <cell r="C268" t="str">
            <v>Вольск</v>
          </cell>
          <cell r="D268" t="str">
            <v>Вольск</v>
          </cell>
          <cell r="E268" t="str">
            <v/>
          </cell>
          <cell r="F268" t="str">
            <v>Приволжский федеральный округ</v>
          </cell>
          <cell r="G268" t="str">
            <v>Средние города</v>
          </cell>
          <cell r="H268" t="str">
            <v>Да</v>
          </cell>
          <cell r="I268">
            <v>64315</v>
          </cell>
          <cell r="J268">
            <v>62195</v>
          </cell>
        </row>
        <row r="269">
          <cell r="C269" t="str">
            <v>Новый Городок</v>
          </cell>
          <cell r="D269" t="str">
            <v>Новый Городок</v>
          </cell>
          <cell r="E269" t="str">
            <v/>
          </cell>
          <cell r="F269" t="str">
            <v>Сибирский федеральный округ</v>
          </cell>
          <cell r="G269" t="str">
            <v>Средние города</v>
          </cell>
          <cell r="H269" t="str">
            <v>Нет</v>
          </cell>
          <cell r="I269">
            <v>14835</v>
          </cell>
          <cell r="J269">
            <v>14748</v>
          </cell>
        </row>
        <row r="270">
          <cell r="C270" t="str">
            <v>Осинники</v>
          </cell>
          <cell r="D270" t="str">
            <v>Осинники</v>
          </cell>
          <cell r="E270" t="str">
            <v/>
          </cell>
          <cell r="F270" t="str">
            <v>Сибирский федеральный округ</v>
          </cell>
          <cell r="G270" t="str">
            <v>Средние города</v>
          </cell>
          <cell r="H270" t="str">
            <v>Да</v>
          </cell>
          <cell r="I270">
            <v>43445</v>
          </cell>
          <cell r="J270">
            <v>41887</v>
          </cell>
        </row>
        <row r="271">
          <cell r="C271" t="str">
            <v>Полысаево</v>
          </cell>
          <cell r="D271" t="str">
            <v>Полысаево</v>
          </cell>
          <cell r="E271" t="str">
            <v/>
          </cell>
          <cell r="F271" t="str">
            <v>Сибирский федеральный округ</v>
          </cell>
          <cell r="G271" t="str">
            <v>Средние города</v>
          </cell>
          <cell r="H271" t="str">
            <v>Да</v>
          </cell>
          <cell r="I271">
            <v>26738</v>
          </cell>
          <cell r="J271">
            <v>26012</v>
          </cell>
        </row>
        <row r="272">
          <cell r="C272" t="str">
            <v>Воркута</v>
          </cell>
          <cell r="D272" t="str">
            <v>Воркута</v>
          </cell>
          <cell r="E272" t="str">
            <v/>
          </cell>
          <cell r="F272" t="str">
            <v>Северо-западный федеральный округ</v>
          </cell>
          <cell r="G272" t="str">
            <v>Средние города</v>
          </cell>
          <cell r="H272" t="str">
            <v>Да</v>
          </cell>
          <cell r="I272">
            <v>59231</v>
          </cell>
          <cell r="J272">
            <v>54223</v>
          </cell>
        </row>
        <row r="273">
          <cell r="C273" t="str">
            <v>Промышленная</v>
          </cell>
          <cell r="D273" t="str">
            <v>Промышленная</v>
          </cell>
          <cell r="E273" t="str">
            <v/>
          </cell>
          <cell r="F273" t="str">
            <v>Сибирский федеральный округ</v>
          </cell>
          <cell r="G273" t="str">
            <v>Средние города</v>
          </cell>
          <cell r="H273" t="str">
            <v>Да</v>
          </cell>
          <cell r="I273">
            <v>18069</v>
          </cell>
          <cell r="J273">
            <v>17472</v>
          </cell>
        </row>
        <row r="274">
          <cell r="C274" t="str">
            <v>Тайга</v>
          </cell>
          <cell r="D274" t="str">
            <v>Тайга</v>
          </cell>
          <cell r="E274" t="str">
            <v/>
          </cell>
          <cell r="F274" t="str">
            <v>Сибирский федеральный округ</v>
          </cell>
          <cell r="G274" t="str">
            <v>Средние города</v>
          </cell>
          <cell r="H274" t="str">
            <v>Нет</v>
          </cell>
          <cell r="I274">
            <v>24532</v>
          </cell>
          <cell r="J274">
            <v>23168</v>
          </cell>
        </row>
        <row r="275">
          <cell r="C275" t="str">
            <v>Таштагол</v>
          </cell>
          <cell r="D275" t="str">
            <v>Таштагол</v>
          </cell>
          <cell r="E275" t="str">
            <v/>
          </cell>
          <cell r="F275" t="str">
            <v>Сибирский федеральный округ</v>
          </cell>
          <cell r="G275" t="str">
            <v>Средние города</v>
          </cell>
          <cell r="H275" t="str">
            <v>Нет</v>
          </cell>
          <cell r="I275">
            <v>23079</v>
          </cell>
          <cell r="J275">
            <v>23117</v>
          </cell>
        </row>
        <row r="276">
          <cell r="C276" t="str">
            <v>Топки</v>
          </cell>
          <cell r="D276" t="str">
            <v>Топки</v>
          </cell>
          <cell r="E276" t="str">
            <v/>
          </cell>
          <cell r="F276" t="str">
            <v>Сибирский федеральный округ</v>
          </cell>
          <cell r="G276" t="str">
            <v>Средние города</v>
          </cell>
          <cell r="H276" t="str">
            <v>Да</v>
          </cell>
          <cell r="I276">
            <v>28144</v>
          </cell>
          <cell r="J276">
            <v>27639</v>
          </cell>
        </row>
        <row r="277">
          <cell r="C277" t="str">
            <v>Тяжинский</v>
          </cell>
          <cell r="D277" t="str">
            <v>Тяжинский</v>
          </cell>
          <cell r="E277" t="str">
            <v/>
          </cell>
          <cell r="F277" t="str">
            <v>Сибирский федеральный округ</v>
          </cell>
          <cell r="G277" t="str">
            <v>Средние города</v>
          </cell>
          <cell r="H277" t="str">
            <v>Нет</v>
          </cell>
          <cell r="I277">
            <v>10313</v>
          </cell>
          <cell r="J277">
            <v>9812</v>
          </cell>
        </row>
        <row r="278">
          <cell r="C278" t="str">
            <v>Шерегеш</v>
          </cell>
          <cell r="D278" t="str">
            <v>Шерегеш</v>
          </cell>
          <cell r="E278" t="str">
            <v/>
          </cell>
          <cell r="F278" t="str">
            <v>Сибирский федеральный округ</v>
          </cell>
          <cell r="G278" t="str">
            <v>Средние города</v>
          </cell>
          <cell r="H278" t="str">
            <v>Нет</v>
          </cell>
          <cell r="I278">
            <v>10101</v>
          </cell>
          <cell r="J278">
            <v>9932</v>
          </cell>
        </row>
        <row r="279">
          <cell r="C279" t="str">
            <v>Воронеж</v>
          </cell>
          <cell r="D279" t="str">
            <v>Воронеж</v>
          </cell>
          <cell r="E279" t="str">
            <v>Да</v>
          </cell>
          <cell r="F279" t="str">
            <v>Центральный федеральный округ</v>
          </cell>
          <cell r="G279" t="str">
            <v>Большие города</v>
          </cell>
          <cell r="H279" t="str">
            <v>Да</v>
          </cell>
          <cell r="I279">
            <v>1039801</v>
          </cell>
          <cell r="J279">
            <v>1054111</v>
          </cell>
        </row>
        <row r="280">
          <cell r="C280" t="str">
            <v>Яшкино</v>
          </cell>
          <cell r="D280" t="str">
            <v>Яшкино</v>
          </cell>
          <cell r="E280" t="str">
            <v/>
          </cell>
          <cell r="F280" t="str">
            <v>Сибирский федеральный округ</v>
          </cell>
          <cell r="G280" t="str">
            <v>Средние города</v>
          </cell>
          <cell r="H280" t="str">
            <v>Нет</v>
          </cell>
          <cell r="I280">
            <v>14040</v>
          </cell>
          <cell r="J280">
            <v>13489</v>
          </cell>
        </row>
        <row r="281">
          <cell r="C281" t="str">
            <v>Яя</v>
          </cell>
          <cell r="D281" t="str">
            <v>Яя</v>
          </cell>
          <cell r="E281" t="str">
            <v/>
          </cell>
          <cell r="F281" t="str">
            <v>Сибирский федеральный округ</v>
          </cell>
          <cell r="G281" t="str">
            <v>Средние города</v>
          </cell>
          <cell r="H281" t="str">
            <v>Нет</v>
          </cell>
          <cell r="I281">
            <v>10968</v>
          </cell>
          <cell r="J281">
            <v>10428</v>
          </cell>
        </row>
        <row r="282">
          <cell r="C282" t="str">
            <v>Белая Холуница</v>
          </cell>
          <cell r="D282" t="str">
            <v>Белая Холуница</v>
          </cell>
          <cell r="E282" t="str">
            <v/>
          </cell>
          <cell r="F282" t="str">
            <v>Приволжский федеральный округ</v>
          </cell>
          <cell r="G282" t="str">
            <v>Средние города</v>
          </cell>
          <cell r="H282" t="str">
            <v>Да</v>
          </cell>
          <cell r="I282">
            <v>10597</v>
          </cell>
          <cell r="J282">
            <v>10257</v>
          </cell>
        </row>
        <row r="283">
          <cell r="C283" t="str">
            <v>Вятские Поляны</v>
          </cell>
          <cell r="D283" t="str">
            <v>Вятские Поляны</v>
          </cell>
          <cell r="E283" t="str">
            <v/>
          </cell>
          <cell r="F283" t="str">
            <v>Приволжский федеральный округ</v>
          </cell>
          <cell r="G283" t="str">
            <v>Средние города</v>
          </cell>
          <cell r="H283" t="str">
            <v>Да</v>
          </cell>
          <cell r="I283">
            <v>33053</v>
          </cell>
          <cell r="J283">
            <v>32108</v>
          </cell>
        </row>
        <row r="284">
          <cell r="C284" t="str">
            <v>Зуевка</v>
          </cell>
          <cell r="D284" t="str">
            <v>Зуевка</v>
          </cell>
          <cell r="E284" t="str">
            <v/>
          </cell>
          <cell r="F284" t="str">
            <v>Приволжский федеральный округ</v>
          </cell>
          <cell r="G284" t="str">
            <v>Средние города</v>
          </cell>
          <cell r="H284" t="str">
            <v>Нет</v>
          </cell>
          <cell r="I284">
            <v>10697</v>
          </cell>
          <cell r="J284">
            <v>10313</v>
          </cell>
        </row>
        <row r="285">
          <cell r="C285" t="str">
            <v>Воткинск</v>
          </cell>
          <cell r="D285" t="str">
            <v>Воткинск</v>
          </cell>
          <cell r="E285" t="str">
            <v/>
          </cell>
          <cell r="F285" t="str">
            <v>Приволжский федеральный округ</v>
          </cell>
          <cell r="G285" t="str">
            <v>Большие города</v>
          </cell>
          <cell r="H285" t="str">
            <v>Да</v>
          </cell>
          <cell r="I285">
            <v>98134</v>
          </cell>
          <cell r="J285">
            <v>97345</v>
          </cell>
        </row>
        <row r="286">
          <cell r="C286" t="str">
            <v>Все населенные пункты в радиусе 50 км от границы города + населенные пункты со статусом город до границы области</v>
          </cell>
          <cell r="D286" t="str">
            <v>Все населенные пункты в радиусе 50 км от границы города + населенные пункты со статусом город до границы области</v>
          </cell>
          <cell r="E286" t="str">
            <v/>
          </cell>
          <cell r="F286" t="str">
            <v>Центральный федеральный округ</v>
          </cell>
          <cell r="G286" t="str">
            <v>Москва и СПб</v>
          </cell>
          <cell r="H286" t="str">
            <v>Да</v>
          </cell>
          <cell r="I286">
            <v>7312439</v>
          </cell>
          <cell r="J286" t="e">
            <v>#N/A</v>
          </cell>
        </row>
        <row r="287">
          <cell r="C287" t="str">
            <v>Кирс</v>
          </cell>
          <cell r="D287" t="str">
            <v>Кирс</v>
          </cell>
          <cell r="E287" t="str">
            <v/>
          </cell>
          <cell r="F287" t="str">
            <v>Приволжский федеральный округ</v>
          </cell>
          <cell r="G287" t="str">
            <v>Средние города</v>
          </cell>
          <cell r="H287" t="str">
            <v>Нет</v>
          </cell>
          <cell r="I287">
            <v>10420</v>
          </cell>
          <cell r="J287">
            <v>9271</v>
          </cell>
        </row>
        <row r="288">
          <cell r="C288" t="str">
            <v>Котельнич</v>
          </cell>
          <cell r="D288" t="str">
            <v>Котельнич</v>
          </cell>
          <cell r="E288" t="str">
            <v/>
          </cell>
          <cell r="F288" t="str">
            <v>Приволжский федеральный округ</v>
          </cell>
          <cell r="G288" t="str">
            <v>Средние города</v>
          </cell>
          <cell r="H288" t="str">
            <v>Нет</v>
          </cell>
          <cell r="I288">
            <v>24169</v>
          </cell>
          <cell r="J288">
            <v>23244</v>
          </cell>
        </row>
        <row r="289">
          <cell r="C289" t="str">
            <v>Луза</v>
          </cell>
          <cell r="D289" t="str">
            <v>Луза</v>
          </cell>
          <cell r="E289" t="str">
            <v/>
          </cell>
          <cell r="F289" t="str">
            <v>Приволжский федеральный округ</v>
          </cell>
          <cell r="G289" t="str">
            <v>Средние города</v>
          </cell>
          <cell r="H289" t="str">
            <v>Нет</v>
          </cell>
          <cell r="I289">
            <v>10461</v>
          </cell>
          <cell r="J289">
            <v>10015</v>
          </cell>
        </row>
        <row r="290">
          <cell r="C290" t="str">
            <v>Омутнинск</v>
          </cell>
          <cell r="D290" t="str">
            <v>Омутнинск</v>
          </cell>
          <cell r="E290" t="str">
            <v/>
          </cell>
          <cell r="F290" t="str">
            <v>Приволжский федеральный округ</v>
          </cell>
          <cell r="G290" t="str">
            <v>Средние города</v>
          </cell>
          <cell r="H290" t="str">
            <v>Да</v>
          </cell>
          <cell r="I290">
            <v>22442</v>
          </cell>
          <cell r="J290">
            <v>21844</v>
          </cell>
        </row>
        <row r="291">
          <cell r="C291" t="str">
            <v>Слободской</v>
          </cell>
          <cell r="D291" t="str">
            <v>Слободской</v>
          </cell>
          <cell r="E291" t="str">
            <v/>
          </cell>
          <cell r="F291" t="str">
            <v>Приволжский федеральный округ</v>
          </cell>
          <cell r="G291" t="str">
            <v>Средние города</v>
          </cell>
          <cell r="H291" t="str">
            <v>Да</v>
          </cell>
          <cell r="I291">
            <v>33334</v>
          </cell>
          <cell r="J291">
            <v>32382</v>
          </cell>
        </row>
        <row r="292">
          <cell r="C292" t="str">
            <v>Советск</v>
          </cell>
          <cell r="D292" t="str">
            <v>Советск</v>
          </cell>
          <cell r="E292" t="str">
            <v/>
          </cell>
          <cell r="F292" t="str">
            <v>Приволжский федеральный округ</v>
          </cell>
          <cell r="G292" t="str">
            <v>Средние города</v>
          </cell>
          <cell r="H292" t="str">
            <v>Нет</v>
          </cell>
          <cell r="I292">
            <v>15719</v>
          </cell>
          <cell r="J292">
            <v>15434</v>
          </cell>
        </row>
        <row r="293">
          <cell r="C293" t="str">
            <v>Сосновка</v>
          </cell>
          <cell r="D293" t="str">
            <v>Сосновка</v>
          </cell>
          <cell r="E293" t="str">
            <v/>
          </cell>
          <cell r="F293" t="str">
            <v>Приволжский федеральный округ</v>
          </cell>
          <cell r="G293" t="str">
            <v>Средние города</v>
          </cell>
          <cell r="H293" t="str">
            <v>Нет</v>
          </cell>
          <cell r="I293">
            <v>11420</v>
          </cell>
          <cell r="J293">
            <v>10823</v>
          </cell>
        </row>
        <row r="294">
          <cell r="C294" t="str">
            <v>Уржум</v>
          </cell>
          <cell r="D294" t="str">
            <v>Уржум</v>
          </cell>
          <cell r="E294" t="str">
            <v/>
          </cell>
          <cell r="F294" t="str">
            <v>Приволжский федеральный округ</v>
          </cell>
          <cell r="G294" t="str">
            <v>Средние города</v>
          </cell>
          <cell r="H294" t="str">
            <v>Нет</v>
          </cell>
          <cell r="I294">
            <v>10213</v>
          </cell>
          <cell r="J294">
            <v>9834</v>
          </cell>
        </row>
        <row r="295">
          <cell r="C295" t="str">
            <v>Яранск</v>
          </cell>
          <cell r="D295" t="str">
            <v>Яранск</v>
          </cell>
          <cell r="E295" t="str">
            <v/>
          </cell>
          <cell r="F295" t="str">
            <v>Приволжский федеральный округ</v>
          </cell>
          <cell r="G295" t="str">
            <v>Средние города</v>
          </cell>
          <cell r="H295" t="str">
            <v>Да</v>
          </cell>
          <cell r="I295">
            <v>16283</v>
          </cell>
          <cell r="J295">
            <v>15752</v>
          </cell>
        </row>
        <row r="296">
          <cell r="C296" t="str">
            <v>Микунь</v>
          </cell>
          <cell r="D296" t="str">
            <v>Микунь</v>
          </cell>
          <cell r="E296" t="str">
            <v/>
          </cell>
          <cell r="F296" t="str">
            <v>Северо-западный федеральный округ</v>
          </cell>
          <cell r="G296" t="str">
            <v>Средние города</v>
          </cell>
          <cell r="H296" t="str">
            <v>Да</v>
          </cell>
          <cell r="I296">
            <v>10732</v>
          </cell>
          <cell r="J296">
            <v>9683</v>
          </cell>
        </row>
        <row r="297">
          <cell r="C297" t="str">
            <v>Буй</v>
          </cell>
          <cell r="D297" t="str">
            <v>Буй</v>
          </cell>
          <cell r="E297" t="str">
            <v/>
          </cell>
          <cell r="F297" t="str">
            <v>Центральный федеральный округ</v>
          </cell>
          <cell r="G297" t="str">
            <v>Средние города</v>
          </cell>
          <cell r="H297" t="str">
            <v>Нет</v>
          </cell>
          <cell r="I297">
            <v>24011</v>
          </cell>
          <cell r="J297">
            <v>23578</v>
          </cell>
        </row>
        <row r="298">
          <cell r="C298" t="str">
            <v>Ветлужский</v>
          </cell>
          <cell r="D298" t="str">
            <v>Ветлужский</v>
          </cell>
          <cell r="E298" t="str">
            <v/>
          </cell>
          <cell r="F298" t="str">
            <v>Центральный федеральный округ</v>
          </cell>
          <cell r="G298" t="str">
            <v>Средние города</v>
          </cell>
          <cell r="H298" t="str">
            <v>Нет</v>
          </cell>
          <cell r="I298">
            <v>11919</v>
          </cell>
          <cell r="J298">
            <v>11708</v>
          </cell>
        </row>
        <row r="299">
          <cell r="C299" t="str">
            <v>Волгореченск</v>
          </cell>
          <cell r="D299" t="str">
            <v>Волгореченск</v>
          </cell>
          <cell r="E299" t="str">
            <v/>
          </cell>
          <cell r="F299" t="str">
            <v>Центральный федеральный округ</v>
          </cell>
          <cell r="G299" t="str">
            <v>Средние города</v>
          </cell>
          <cell r="H299" t="str">
            <v>Нет</v>
          </cell>
          <cell r="I299">
            <v>16653</v>
          </cell>
          <cell r="J299">
            <v>16378</v>
          </cell>
        </row>
        <row r="300">
          <cell r="C300" t="str">
            <v>Галич</v>
          </cell>
          <cell r="D300" t="str">
            <v>Галич</v>
          </cell>
          <cell r="E300" t="str">
            <v/>
          </cell>
          <cell r="F300" t="str">
            <v>Центральный федеральный округ</v>
          </cell>
          <cell r="G300" t="str">
            <v>Средние города</v>
          </cell>
          <cell r="H300" t="str">
            <v>Нет</v>
          </cell>
          <cell r="I300">
            <v>16922</v>
          </cell>
          <cell r="J300">
            <v>16844</v>
          </cell>
        </row>
        <row r="301">
          <cell r="C301" t="str">
            <v>Все населенные пункты в радиусе 50 км от границы города + населенные пункты со статусом город до границы области</v>
          </cell>
          <cell r="D301" t="str">
            <v>Все населенные пункты в радиусе 50 км от границы города + населенные пункты со статусом город до границы области</v>
          </cell>
          <cell r="E301" t="str">
            <v/>
          </cell>
          <cell r="F301" t="str">
            <v>Северо-западный федеральный округ</v>
          </cell>
          <cell r="G301" t="str">
            <v>Москва и СПб</v>
          </cell>
          <cell r="H301" t="str">
            <v>Да</v>
          </cell>
          <cell r="I301">
            <v>1739462</v>
          </cell>
          <cell r="J301" t="e">
            <v>#N/A</v>
          </cell>
        </row>
        <row r="302">
          <cell r="C302" t="str">
            <v>Мантурово</v>
          </cell>
          <cell r="D302" t="str">
            <v>Мантурово</v>
          </cell>
          <cell r="E302" t="str">
            <v/>
          </cell>
          <cell r="F302" t="str">
            <v>Центральный федеральный округ</v>
          </cell>
          <cell r="G302" t="str">
            <v>Средние города</v>
          </cell>
          <cell r="H302" t="str">
            <v>Нет</v>
          </cell>
          <cell r="I302">
            <v>15619</v>
          </cell>
          <cell r="J302">
            <v>15203</v>
          </cell>
        </row>
        <row r="303">
          <cell r="C303" t="str">
            <v>Нерехта</v>
          </cell>
          <cell r="D303" t="str">
            <v>Нерехта</v>
          </cell>
          <cell r="E303" t="str">
            <v/>
          </cell>
          <cell r="F303" t="str">
            <v>Центральный федеральный округ</v>
          </cell>
          <cell r="G303" t="str">
            <v>Средние города</v>
          </cell>
          <cell r="H303" t="str">
            <v>Да</v>
          </cell>
          <cell r="I303">
            <v>21403</v>
          </cell>
          <cell r="J303">
            <v>21060</v>
          </cell>
        </row>
        <row r="304">
          <cell r="C304" t="str">
            <v>Шарья</v>
          </cell>
          <cell r="D304" t="str">
            <v>Шарья</v>
          </cell>
          <cell r="E304" t="str">
            <v/>
          </cell>
          <cell r="F304" t="str">
            <v>Центральный федеральный округ</v>
          </cell>
          <cell r="G304" t="str">
            <v>Средние города</v>
          </cell>
          <cell r="H304" t="str">
            <v>Да</v>
          </cell>
          <cell r="I304">
            <v>23912</v>
          </cell>
          <cell r="J304">
            <v>23807</v>
          </cell>
        </row>
        <row r="305">
          <cell r="C305" t="str">
            <v>Абинск</v>
          </cell>
          <cell r="D305" t="str">
            <v>Абинск</v>
          </cell>
          <cell r="E305" t="str">
            <v/>
          </cell>
          <cell r="F305" t="str">
            <v>Южный федеральный округ</v>
          </cell>
          <cell r="G305" t="str">
            <v>Средние города</v>
          </cell>
          <cell r="H305" t="str">
            <v>Да</v>
          </cell>
          <cell r="I305">
            <v>37415</v>
          </cell>
          <cell r="J305">
            <v>38547</v>
          </cell>
        </row>
        <row r="306">
          <cell r="C306" t="str">
            <v>Выкса</v>
          </cell>
          <cell r="D306" t="str">
            <v>Выкса</v>
          </cell>
          <cell r="E306" t="str">
            <v/>
          </cell>
          <cell r="F306" t="str">
            <v>Приволжский федеральный округ</v>
          </cell>
          <cell r="G306" t="str">
            <v>Средние города</v>
          </cell>
          <cell r="H306" t="str">
            <v>Да</v>
          </cell>
          <cell r="I306">
            <v>53406</v>
          </cell>
          <cell r="J306">
            <v>52822</v>
          </cell>
        </row>
        <row r="307">
          <cell r="C307" t="str">
            <v>Анапская</v>
          </cell>
          <cell r="D307" t="str">
            <v>Анапская</v>
          </cell>
          <cell r="E307" t="str">
            <v/>
          </cell>
          <cell r="F307" t="str">
            <v>Южный федеральный округ</v>
          </cell>
          <cell r="G307" t="str">
            <v>Средние города</v>
          </cell>
          <cell r="H307" t="str">
            <v>Нет</v>
          </cell>
          <cell r="I307">
            <v>16107</v>
          </cell>
          <cell r="J307" t="e">
            <v>#N/A</v>
          </cell>
        </row>
        <row r="308">
          <cell r="C308" t="str">
            <v>Анастасиевская</v>
          </cell>
          <cell r="D308" t="str">
            <v>Анастасиевская</v>
          </cell>
          <cell r="E308" t="str">
            <v/>
          </cell>
          <cell r="F308" t="str">
            <v>Южный федеральный округ</v>
          </cell>
          <cell r="G308" t="str">
            <v>Средние города</v>
          </cell>
          <cell r="H308" t="str">
            <v>Нет</v>
          </cell>
          <cell r="I308">
            <v>10569</v>
          </cell>
          <cell r="J308" t="e">
            <v>#N/A</v>
          </cell>
        </row>
        <row r="309">
          <cell r="C309" t="str">
            <v>Апшеронск</v>
          </cell>
          <cell r="D309" t="str">
            <v>Апшеронск</v>
          </cell>
          <cell r="E309" t="str">
            <v/>
          </cell>
          <cell r="F309" t="str">
            <v>Южный федеральный округ</v>
          </cell>
          <cell r="G309" t="str">
            <v>Средние города</v>
          </cell>
          <cell r="H309" t="str">
            <v>Да</v>
          </cell>
          <cell r="I309">
            <v>40349</v>
          </cell>
          <cell r="J309">
            <v>39762</v>
          </cell>
        </row>
        <row r="310">
          <cell r="C310" t="str">
            <v>Геленджик</v>
          </cell>
          <cell r="D310" t="str">
            <v>Геленджик</v>
          </cell>
          <cell r="E310" t="str">
            <v/>
          </cell>
          <cell r="F310" t="str">
            <v>Южный федеральный округ</v>
          </cell>
          <cell r="G310" t="str">
            <v>Средние города</v>
          </cell>
          <cell r="H310" t="str">
            <v>Да</v>
          </cell>
          <cell r="I310">
            <v>72030</v>
          </cell>
          <cell r="J310">
            <v>77212</v>
          </cell>
        </row>
        <row r="311">
          <cell r="C311" t="str">
            <v>Афипский</v>
          </cell>
          <cell r="D311" t="str">
            <v>Афипский</v>
          </cell>
          <cell r="E311" t="str">
            <v/>
          </cell>
          <cell r="F311" t="str">
            <v>Южный федеральный округ</v>
          </cell>
          <cell r="G311" t="str">
            <v>Средние города</v>
          </cell>
          <cell r="H311" t="str">
            <v>Нет</v>
          </cell>
          <cell r="I311">
            <v>20115</v>
          </cell>
          <cell r="J311">
            <v>22154</v>
          </cell>
        </row>
        <row r="312">
          <cell r="C312" t="str">
            <v>Ахтырский</v>
          </cell>
          <cell r="D312" t="str">
            <v>Ахтырский</v>
          </cell>
          <cell r="E312" t="str">
            <v/>
          </cell>
          <cell r="F312" t="str">
            <v>Южный федеральный округ</v>
          </cell>
          <cell r="G312" t="str">
            <v>Средние города</v>
          </cell>
          <cell r="H312" t="str">
            <v>Нет</v>
          </cell>
          <cell r="I312">
            <v>20935</v>
          </cell>
          <cell r="J312">
            <v>21169</v>
          </cell>
        </row>
        <row r="313">
          <cell r="C313" t="str">
            <v>Белая Глина</v>
          </cell>
          <cell r="D313" t="str">
            <v>Белая Глина</v>
          </cell>
          <cell r="E313" t="str">
            <v/>
          </cell>
          <cell r="F313" t="str">
            <v>Южный федеральный округ</v>
          </cell>
          <cell r="G313" t="str">
            <v>Средние города</v>
          </cell>
          <cell r="H313" t="str">
            <v>Нет</v>
          </cell>
          <cell r="I313">
            <v>16813</v>
          </cell>
          <cell r="J313" t="e">
            <v>#N/A</v>
          </cell>
        </row>
        <row r="314">
          <cell r="C314" t="str">
            <v>Георгиевск</v>
          </cell>
          <cell r="D314" t="str">
            <v>Георгиевск</v>
          </cell>
          <cell r="E314" t="str">
            <v/>
          </cell>
          <cell r="F314" t="str">
            <v>Северо-кавказский федеральный округ</v>
          </cell>
          <cell r="G314" t="str">
            <v>Средние города</v>
          </cell>
          <cell r="H314" t="str">
            <v>Да</v>
          </cell>
          <cell r="I314">
            <v>69944</v>
          </cell>
          <cell r="J314">
            <v>67054</v>
          </cell>
        </row>
        <row r="315">
          <cell r="C315" t="str">
            <v>Брюховецкая</v>
          </cell>
          <cell r="D315" t="str">
            <v>Брюховецкая</v>
          </cell>
          <cell r="E315" t="str">
            <v/>
          </cell>
          <cell r="F315" t="str">
            <v>Южный федеральный округ</v>
          </cell>
          <cell r="G315" t="str">
            <v>Средние города</v>
          </cell>
          <cell r="H315" t="str">
            <v>Да</v>
          </cell>
          <cell r="I315">
            <v>22139</v>
          </cell>
          <cell r="J315" t="e">
            <v>#N/A</v>
          </cell>
        </row>
        <row r="316">
          <cell r="C316" t="str">
            <v>Варениковская</v>
          </cell>
          <cell r="D316" t="str">
            <v>Варениковская</v>
          </cell>
          <cell r="E316" t="str">
            <v/>
          </cell>
          <cell r="F316" t="str">
            <v>Южный федеральный округ</v>
          </cell>
          <cell r="G316" t="str">
            <v>Средние города</v>
          </cell>
          <cell r="H316" t="str">
            <v>Нет</v>
          </cell>
          <cell r="I316">
            <v>14881</v>
          </cell>
          <cell r="J316" t="e">
            <v>#N/A</v>
          </cell>
        </row>
        <row r="317">
          <cell r="C317" t="str">
            <v>Васюринская</v>
          </cell>
          <cell r="D317" t="str">
            <v>Васюринская</v>
          </cell>
          <cell r="E317" t="str">
            <v/>
          </cell>
          <cell r="F317" t="str">
            <v>Южный федеральный округ</v>
          </cell>
          <cell r="G317" t="str">
            <v>Средние города</v>
          </cell>
          <cell r="H317" t="str">
            <v>Нет</v>
          </cell>
          <cell r="I317">
            <v>13339</v>
          </cell>
          <cell r="J317" t="e">
            <v>#N/A</v>
          </cell>
        </row>
        <row r="318">
          <cell r="C318" t="str">
            <v>Выселки</v>
          </cell>
          <cell r="D318" t="str">
            <v>Выселки</v>
          </cell>
          <cell r="E318" t="str">
            <v/>
          </cell>
          <cell r="F318" t="str">
            <v>Южный федеральный округ</v>
          </cell>
          <cell r="G318" t="str">
            <v>Средние города</v>
          </cell>
          <cell r="H318" t="str">
            <v>Да</v>
          </cell>
          <cell r="I318">
            <v>19426</v>
          </cell>
          <cell r="J318" t="e">
            <v>#N/A</v>
          </cell>
        </row>
        <row r="319">
          <cell r="C319" t="str">
            <v>Глазов</v>
          </cell>
          <cell r="D319" t="str">
            <v>Глазов</v>
          </cell>
          <cell r="E319" t="str">
            <v/>
          </cell>
          <cell r="F319" t="str">
            <v>Приволжский федеральный округ</v>
          </cell>
          <cell r="G319" t="str">
            <v>Средние города</v>
          </cell>
          <cell r="H319" t="str">
            <v>Да</v>
          </cell>
          <cell r="I319">
            <v>93995</v>
          </cell>
          <cell r="J319">
            <v>92381</v>
          </cell>
        </row>
        <row r="320">
          <cell r="C320" t="str">
            <v>Горячий Ключ</v>
          </cell>
          <cell r="D320" t="str">
            <v>Горячий Ключ</v>
          </cell>
          <cell r="E320" t="str">
            <v/>
          </cell>
          <cell r="F320" t="str">
            <v>Южный федеральный округ</v>
          </cell>
          <cell r="G320" t="str">
            <v>Средние города</v>
          </cell>
          <cell r="H320" t="str">
            <v>Да</v>
          </cell>
          <cell r="I320">
            <v>35805</v>
          </cell>
          <cell r="J320">
            <v>38972</v>
          </cell>
        </row>
        <row r="321">
          <cell r="C321" t="str">
            <v>Гулькевичи</v>
          </cell>
          <cell r="D321" t="str">
            <v>Гулькевичи</v>
          </cell>
          <cell r="E321" t="str">
            <v/>
          </cell>
          <cell r="F321" t="str">
            <v>Южный федеральный округ</v>
          </cell>
          <cell r="G321" t="str">
            <v>Средние города</v>
          </cell>
          <cell r="H321" t="str">
            <v>Да</v>
          </cell>
          <cell r="I321">
            <v>34289</v>
          </cell>
          <cell r="J321">
            <v>34215</v>
          </cell>
        </row>
        <row r="322">
          <cell r="C322" t="str">
            <v>Динская</v>
          </cell>
          <cell r="D322" t="str">
            <v>Динская</v>
          </cell>
          <cell r="E322" t="str">
            <v/>
          </cell>
          <cell r="F322" t="str">
            <v>Южный федеральный округ</v>
          </cell>
          <cell r="G322" t="str">
            <v>Средние города</v>
          </cell>
          <cell r="H322" t="str">
            <v>Да</v>
          </cell>
          <cell r="I322">
            <v>34848</v>
          </cell>
          <cell r="J322" t="e">
            <v>#N/A</v>
          </cell>
        </row>
        <row r="323">
          <cell r="C323" t="str">
            <v>Гуково</v>
          </cell>
          <cell r="D323" t="str">
            <v>Гуково</v>
          </cell>
          <cell r="E323" t="str">
            <v/>
          </cell>
          <cell r="F323" t="str">
            <v>Южный федеральный округ</v>
          </cell>
          <cell r="G323" t="str">
            <v>Средние города</v>
          </cell>
          <cell r="H323" t="str">
            <v>Да</v>
          </cell>
          <cell r="I323">
            <v>65713</v>
          </cell>
          <cell r="J323">
            <v>63771</v>
          </cell>
        </row>
        <row r="324">
          <cell r="C324" t="str">
            <v>Дзержинск</v>
          </cell>
          <cell r="D324" t="str">
            <v>Дзержинск</v>
          </cell>
          <cell r="E324" t="str">
            <v/>
          </cell>
          <cell r="F324" t="str">
            <v>Приволжский федеральный округ</v>
          </cell>
          <cell r="G324" t="str">
            <v>Большие города</v>
          </cell>
          <cell r="H324" t="str">
            <v>Да</v>
          </cell>
          <cell r="I324">
            <v>231797</v>
          </cell>
          <cell r="J324">
            <v>229470</v>
          </cell>
        </row>
        <row r="325">
          <cell r="C325" t="str">
            <v>Ильский</v>
          </cell>
          <cell r="D325" t="str">
            <v>Ильский</v>
          </cell>
          <cell r="E325" t="str">
            <v/>
          </cell>
          <cell r="F325" t="str">
            <v>Южный федеральный округ</v>
          </cell>
          <cell r="G325" t="str">
            <v>Средние города</v>
          </cell>
          <cell r="H325" t="str">
            <v>Нет</v>
          </cell>
          <cell r="I325">
            <v>24944</v>
          </cell>
          <cell r="J325">
            <v>25981</v>
          </cell>
        </row>
        <row r="326">
          <cell r="C326" t="str">
            <v>Кавказская</v>
          </cell>
          <cell r="D326" t="str">
            <v>Кавказская</v>
          </cell>
          <cell r="E326" t="str">
            <v/>
          </cell>
          <cell r="F326" t="str">
            <v>Южный федеральный округ</v>
          </cell>
          <cell r="G326" t="str">
            <v>Средние города</v>
          </cell>
          <cell r="H326" t="str">
            <v>Нет</v>
          </cell>
          <cell r="I326">
            <v>10593</v>
          </cell>
          <cell r="J326" t="e">
            <v>#N/A</v>
          </cell>
        </row>
        <row r="327">
          <cell r="C327" t="str">
            <v>Казанская</v>
          </cell>
          <cell r="D327" t="str">
            <v>Казанская</v>
          </cell>
          <cell r="E327" t="str">
            <v/>
          </cell>
          <cell r="F327" t="str">
            <v>Южный федеральный округ</v>
          </cell>
          <cell r="G327" t="str">
            <v>Средние города</v>
          </cell>
          <cell r="H327" t="str">
            <v>Нет</v>
          </cell>
          <cell r="I327">
            <v>10991</v>
          </cell>
          <cell r="J327" t="e">
            <v>#N/A</v>
          </cell>
        </row>
        <row r="328">
          <cell r="C328" t="str">
            <v>Калининская</v>
          </cell>
          <cell r="D328" t="str">
            <v>Калининская</v>
          </cell>
          <cell r="E328" t="str">
            <v/>
          </cell>
          <cell r="F328" t="str">
            <v>Южный федеральный округ</v>
          </cell>
          <cell r="G328" t="str">
            <v>Средние города</v>
          </cell>
          <cell r="H328" t="str">
            <v>Да</v>
          </cell>
          <cell r="I328">
            <v>13847</v>
          </cell>
          <cell r="J328" t="e">
            <v>#N/A</v>
          </cell>
        </row>
        <row r="329">
          <cell r="C329" t="str">
            <v>Каневская</v>
          </cell>
          <cell r="D329" t="str">
            <v>Каневская</v>
          </cell>
          <cell r="E329" t="str">
            <v/>
          </cell>
          <cell r="F329" t="str">
            <v>Южный федеральный округ</v>
          </cell>
          <cell r="G329" t="str">
            <v>Средние города</v>
          </cell>
          <cell r="H329" t="str">
            <v>Да</v>
          </cell>
          <cell r="I329">
            <v>44386</v>
          </cell>
          <cell r="J329" t="e">
            <v>#N/A</v>
          </cell>
        </row>
        <row r="330">
          <cell r="C330" t="str">
            <v>Кореновск</v>
          </cell>
          <cell r="D330" t="str">
            <v>Кореновск</v>
          </cell>
          <cell r="E330" t="str">
            <v/>
          </cell>
          <cell r="F330" t="str">
            <v>Южный федеральный округ</v>
          </cell>
          <cell r="G330" t="str">
            <v>Средние города</v>
          </cell>
          <cell r="H330" t="str">
            <v>Да</v>
          </cell>
          <cell r="I330">
            <v>41876</v>
          </cell>
          <cell r="J330">
            <v>42174</v>
          </cell>
        </row>
        <row r="331">
          <cell r="C331" t="str">
            <v>Димитровград</v>
          </cell>
          <cell r="D331" t="str">
            <v>Димитровград</v>
          </cell>
          <cell r="E331" t="str">
            <v/>
          </cell>
          <cell r="F331" t="str">
            <v>Приволжский федеральный округ</v>
          </cell>
          <cell r="G331" t="str">
            <v>Большие города</v>
          </cell>
          <cell r="H331" t="str">
            <v>Да</v>
          </cell>
          <cell r="I331">
            <v>116055</v>
          </cell>
          <cell r="J331">
            <v>114229</v>
          </cell>
        </row>
        <row r="332">
          <cell r="C332" t="str">
            <v>Донской</v>
          </cell>
          <cell r="D332" t="str">
            <v>Донской</v>
          </cell>
          <cell r="E332" t="str">
            <v/>
          </cell>
          <cell r="F332" t="str">
            <v>Центральный федеральный округ</v>
          </cell>
          <cell r="G332" t="str">
            <v>Средние города</v>
          </cell>
          <cell r="H332" t="str">
            <v>Да</v>
          </cell>
          <cell r="I332">
            <v>64262</v>
          </cell>
          <cell r="J332">
            <v>63014</v>
          </cell>
        </row>
        <row r="333">
          <cell r="C333" t="str">
            <v>Крыловская</v>
          </cell>
          <cell r="D333" t="str">
            <v>Крыловская</v>
          </cell>
          <cell r="E333" t="str">
            <v/>
          </cell>
          <cell r="F333" t="str">
            <v>Южный федеральный округ</v>
          </cell>
          <cell r="G333" t="str">
            <v>Средние города</v>
          </cell>
          <cell r="H333" t="str">
            <v>Нет</v>
          </cell>
          <cell r="I333">
            <v>13621</v>
          </cell>
          <cell r="J333" t="e">
            <v>#N/A</v>
          </cell>
        </row>
        <row r="334">
          <cell r="C334" t="str">
            <v>Ейск</v>
          </cell>
          <cell r="D334" t="str">
            <v>Ейск</v>
          </cell>
          <cell r="E334" t="str">
            <v/>
          </cell>
          <cell r="F334" t="str">
            <v>Южный федеральный округ</v>
          </cell>
          <cell r="G334" t="str">
            <v>Средние города</v>
          </cell>
          <cell r="H334" t="str">
            <v>Да</v>
          </cell>
          <cell r="I334">
            <v>85192</v>
          </cell>
          <cell r="J334">
            <v>83053</v>
          </cell>
        </row>
        <row r="335">
          <cell r="C335" t="str">
            <v>Курганинск</v>
          </cell>
          <cell r="D335" t="str">
            <v>Курганинск</v>
          </cell>
          <cell r="E335" t="str">
            <v/>
          </cell>
          <cell r="F335" t="str">
            <v>Южный федеральный округ</v>
          </cell>
          <cell r="G335" t="str">
            <v>Средние города</v>
          </cell>
          <cell r="H335" t="str">
            <v>Да</v>
          </cell>
          <cell r="I335">
            <v>49006</v>
          </cell>
          <cell r="J335">
            <v>48439</v>
          </cell>
        </row>
        <row r="336">
          <cell r="C336" t="str">
            <v>Кущёвская</v>
          </cell>
          <cell r="D336" t="str">
            <v>Кущевская</v>
          </cell>
          <cell r="E336" t="str">
            <v/>
          </cell>
          <cell r="F336" t="str">
            <v>Южный федеральный округ</v>
          </cell>
          <cell r="G336" t="str">
            <v>Средние города</v>
          </cell>
          <cell r="H336" t="str">
            <v>Да</v>
          </cell>
          <cell r="I336">
            <v>29241</v>
          </cell>
          <cell r="J336" t="e">
            <v>#N/A</v>
          </cell>
        </row>
        <row r="337">
          <cell r="C337" t="str">
            <v>Екатеринбург</v>
          </cell>
          <cell r="D337" t="str">
            <v>Екатеринбург</v>
          </cell>
          <cell r="E337" t="str">
            <v>Да</v>
          </cell>
          <cell r="F337" t="str">
            <v>Уральский федеральный округ</v>
          </cell>
          <cell r="G337" t="str">
            <v>Большие города</v>
          </cell>
          <cell r="H337" t="str">
            <v>Да</v>
          </cell>
          <cell r="I337">
            <v>1455514</v>
          </cell>
          <cell r="J337">
            <v>1483119</v>
          </cell>
        </row>
        <row r="338">
          <cell r="C338" t="str">
            <v>Ладожская</v>
          </cell>
          <cell r="D338" t="str">
            <v>Ладожская</v>
          </cell>
          <cell r="E338" t="str">
            <v/>
          </cell>
          <cell r="F338" t="str">
            <v>Южный федеральный округ</v>
          </cell>
          <cell r="G338" t="str">
            <v>Средние города</v>
          </cell>
          <cell r="H338" t="str">
            <v>Нет</v>
          </cell>
          <cell r="I338">
            <v>14828</v>
          </cell>
          <cell r="J338" t="e">
            <v>#N/A</v>
          </cell>
        </row>
        <row r="339">
          <cell r="C339" t="str">
            <v>Ленинградская</v>
          </cell>
          <cell r="D339" t="str">
            <v>Ленинградская</v>
          </cell>
          <cell r="E339" t="str">
            <v/>
          </cell>
          <cell r="F339" t="str">
            <v>Южный федеральный округ</v>
          </cell>
          <cell r="G339" t="str">
            <v>Средние города</v>
          </cell>
          <cell r="H339" t="str">
            <v>Да</v>
          </cell>
          <cell r="I339">
            <v>36940</v>
          </cell>
          <cell r="J339" t="e">
            <v>#N/A</v>
          </cell>
        </row>
        <row r="340">
          <cell r="C340" t="str">
            <v>Марьянская</v>
          </cell>
          <cell r="D340" t="str">
            <v>Марьянская</v>
          </cell>
          <cell r="E340" t="str">
            <v/>
          </cell>
          <cell r="F340" t="str">
            <v>Южный федеральный округ</v>
          </cell>
          <cell r="G340" t="str">
            <v>Средние города</v>
          </cell>
          <cell r="H340" t="str">
            <v>Нет</v>
          </cell>
          <cell r="I340">
            <v>11742</v>
          </cell>
          <cell r="J340" t="e">
            <v>#N/A</v>
          </cell>
        </row>
        <row r="341">
          <cell r="C341" t="str">
            <v>Медведовская</v>
          </cell>
          <cell r="D341" t="str">
            <v>Медведовская</v>
          </cell>
          <cell r="E341" t="str">
            <v/>
          </cell>
          <cell r="F341" t="str">
            <v>Южный федеральный округ</v>
          </cell>
          <cell r="G341" t="str">
            <v>Средние города</v>
          </cell>
          <cell r="H341" t="str">
            <v>Нет</v>
          </cell>
          <cell r="I341">
            <v>16793</v>
          </cell>
          <cell r="J341" t="e">
            <v>#N/A</v>
          </cell>
        </row>
        <row r="342">
          <cell r="C342" t="str">
            <v>Мостовской</v>
          </cell>
          <cell r="D342" t="str">
            <v>Мостовской</v>
          </cell>
          <cell r="E342" t="str">
            <v/>
          </cell>
          <cell r="F342" t="str">
            <v>Южный федеральный округ</v>
          </cell>
          <cell r="G342" t="str">
            <v>Средние города</v>
          </cell>
          <cell r="H342" t="str">
            <v>Нет</v>
          </cell>
          <cell r="I342">
            <v>25118</v>
          </cell>
          <cell r="J342">
            <v>25014</v>
          </cell>
        </row>
        <row r="343">
          <cell r="C343" t="str">
            <v>Новокубанск</v>
          </cell>
          <cell r="D343" t="str">
            <v>Новокубанск</v>
          </cell>
          <cell r="E343" t="str">
            <v/>
          </cell>
          <cell r="F343" t="str">
            <v>Южный федеральный округ</v>
          </cell>
          <cell r="G343" t="str">
            <v>Средние города</v>
          </cell>
          <cell r="H343" t="str">
            <v>Да</v>
          </cell>
          <cell r="I343">
            <v>35440</v>
          </cell>
          <cell r="J343">
            <v>35173</v>
          </cell>
        </row>
        <row r="344">
          <cell r="C344" t="str">
            <v>Новоминская</v>
          </cell>
          <cell r="D344" t="str">
            <v>Новоминская</v>
          </cell>
          <cell r="E344" t="str">
            <v/>
          </cell>
          <cell r="F344" t="str">
            <v>Южный федеральный округ</v>
          </cell>
          <cell r="G344" t="str">
            <v>Средние города</v>
          </cell>
          <cell r="H344" t="str">
            <v>Нет</v>
          </cell>
          <cell r="I344">
            <v>11971</v>
          </cell>
          <cell r="J344" t="e">
            <v>#N/A</v>
          </cell>
        </row>
        <row r="345">
          <cell r="C345" t="str">
            <v>Новомихайловский</v>
          </cell>
          <cell r="D345" t="str">
            <v>Новомихайловский</v>
          </cell>
          <cell r="E345" t="str">
            <v/>
          </cell>
          <cell r="F345" t="str">
            <v>Южный федеральный округ</v>
          </cell>
          <cell r="G345" t="str">
            <v>Средние города</v>
          </cell>
          <cell r="H345" t="str">
            <v>Да</v>
          </cell>
          <cell r="I345">
            <v>10788</v>
          </cell>
          <cell r="J345">
            <v>10858</v>
          </cell>
        </row>
        <row r="346">
          <cell r="C346" t="str">
            <v>Новомышастовская</v>
          </cell>
          <cell r="D346" t="str">
            <v>Новомышастовская</v>
          </cell>
          <cell r="E346" t="str">
            <v/>
          </cell>
          <cell r="F346" t="str">
            <v>Южный федеральный округ</v>
          </cell>
          <cell r="G346" t="str">
            <v>Средние города</v>
          </cell>
          <cell r="H346" t="str">
            <v>Нет</v>
          </cell>
          <cell r="I346">
            <v>10032</v>
          </cell>
          <cell r="J346" t="e">
            <v>#N/A</v>
          </cell>
        </row>
        <row r="347">
          <cell r="C347" t="str">
            <v>Новопокровская</v>
          </cell>
          <cell r="D347" t="str">
            <v>Новопокровская</v>
          </cell>
          <cell r="E347" t="str">
            <v/>
          </cell>
          <cell r="F347" t="str">
            <v>Южный федеральный округ</v>
          </cell>
          <cell r="G347" t="str">
            <v>Средние города</v>
          </cell>
          <cell r="H347" t="str">
            <v>Да</v>
          </cell>
          <cell r="I347">
            <v>19684</v>
          </cell>
          <cell r="J347" t="e">
            <v>#N/A</v>
          </cell>
        </row>
        <row r="348">
          <cell r="C348" t="str">
            <v>Елабуга</v>
          </cell>
          <cell r="D348" t="str">
            <v>Елабуга</v>
          </cell>
          <cell r="E348" t="str">
            <v/>
          </cell>
          <cell r="F348" t="str">
            <v>Приволжский федеральный округ</v>
          </cell>
          <cell r="G348" t="str">
            <v>Средние города</v>
          </cell>
          <cell r="H348" t="str">
            <v>Да</v>
          </cell>
          <cell r="I348">
            <v>73333</v>
          </cell>
          <cell r="J348">
            <v>73913</v>
          </cell>
        </row>
        <row r="349">
          <cell r="C349" t="str">
            <v>Новотитаровская</v>
          </cell>
          <cell r="D349" t="str">
            <v>Новотитаровская</v>
          </cell>
          <cell r="E349" t="str">
            <v/>
          </cell>
          <cell r="F349" t="str">
            <v>Южный федеральный округ</v>
          </cell>
          <cell r="G349" t="str">
            <v>Средние города</v>
          </cell>
          <cell r="H349" t="str">
            <v>Нет</v>
          </cell>
          <cell r="I349">
            <v>24754</v>
          </cell>
          <cell r="J349" t="e">
            <v>#N/A</v>
          </cell>
        </row>
        <row r="350">
          <cell r="C350" t="str">
            <v>Октябрьская</v>
          </cell>
          <cell r="D350" t="str">
            <v>Октябрьская</v>
          </cell>
          <cell r="E350" t="str">
            <v/>
          </cell>
          <cell r="F350" t="str">
            <v>Южный федеральный округ</v>
          </cell>
          <cell r="G350" t="str">
            <v>Средние города</v>
          </cell>
          <cell r="H350" t="str">
            <v>Нет</v>
          </cell>
          <cell r="I350">
            <v>11252</v>
          </cell>
          <cell r="J350" t="e">
            <v>#N/A</v>
          </cell>
        </row>
        <row r="351">
          <cell r="C351" t="str">
            <v>Отрадная</v>
          </cell>
          <cell r="D351" t="str">
            <v>Отрадная</v>
          </cell>
          <cell r="E351" t="str">
            <v/>
          </cell>
          <cell r="F351" t="str">
            <v>Южный федеральный округ</v>
          </cell>
          <cell r="G351" t="str">
            <v>Средние города</v>
          </cell>
          <cell r="H351" t="str">
            <v>Нет</v>
          </cell>
          <cell r="I351">
            <v>23204</v>
          </cell>
          <cell r="J351" t="e">
            <v>#N/A</v>
          </cell>
        </row>
        <row r="352">
          <cell r="C352" t="str">
            <v>Павловская</v>
          </cell>
          <cell r="D352" t="str">
            <v>Павловская</v>
          </cell>
          <cell r="E352" t="str">
            <v/>
          </cell>
          <cell r="F352" t="str">
            <v>Южный федеральный округ</v>
          </cell>
          <cell r="G352" t="str">
            <v>Средние города</v>
          </cell>
          <cell r="H352" t="str">
            <v>Да</v>
          </cell>
          <cell r="I352">
            <v>31327</v>
          </cell>
          <cell r="J352" t="e">
            <v>#N/A</v>
          </cell>
        </row>
        <row r="353">
          <cell r="C353" t="str">
            <v>Петровская</v>
          </cell>
          <cell r="D353" t="str">
            <v>Петровская</v>
          </cell>
          <cell r="E353" t="str">
            <v/>
          </cell>
          <cell r="F353" t="str">
            <v>Южный федеральный округ</v>
          </cell>
          <cell r="G353" t="str">
            <v>Средние города</v>
          </cell>
          <cell r="H353" t="str">
            <v>Нет</v>
          </cell>
          <cell r="I353">
            <v>13554</v>
          </cell>
          <cell r="J353" t="e">
            <v>#N/A</v>
          </cell>
        </row>
        <row r="354">
          <cell r="C354" t="str">
            <v>Пластуновская</v>
          </cell>
          <cell r="D354" t="str">
            <v>Пластуновская</v>
          </cell>
          <cell r="E354" t="str">
            <v/>
          </cell>
          <cell r="F354" t="str">
            <v>Южный федеральный округ</v>
          </cell>
          <cell r="G354" t="str">
            <v>Средние города</v>
          </cell>
          <cell r="H354" t="str">
            <v>Нет</v>
          </cell>
          <cell r="I354">
            <v>11544</v>
          </cell>
          <cell r="J354" t="e">
            <v>#N/A</v>
          </cell>
        </row>
        <row r="355">
          <cell r="C355" t="str">
            <v>Платнировская</v>
          </cell>
          <cell r="D355" t="str">
            <v>Платнировская</v>
          </cell>
          <cell r="E355" t="str">
            <v/>
          </cell>
          <cell r="F355" t="str">
            <v>Южный федеральный округ</v>
          </cell>
          <cell r="G355" t="str">
            <v>Средние города</v>
          </cell>
          <cell r="H355" t="str">
            <v>Нет</v>
          </cell>
          <cell r="I355">
            <v>12004</v>
          </cell>
          <cell r="J355" t="e">
            <v>#N/A</v>
          </cell>
        </row>
        <row r="356">
          <cell r="C356" t="str">
            <v>Полтавская</v>
          </cell>
          <cell r="D356" t="str">
            <v>Полтавская</v>
          </cell>
          <cell r="E356" t="str">
            <v/>
          </cell>
          <cell r="F356" t="str">
            <v>Южный федеральный округ</v>
          </cell>
          <cell r="G356" t="str">
            <v>Средние города</v>
          </cell>
          <cell r="H356" t="str">
            <v>Да</v>
          </cell>
          <cell r="I356">
            <v>26626</v>
          </cell>
          <cell r="J356" t="e">
            <v>#N/A</v>
          </cell>
        </row>
        <row r="357">
          <cell r="C357" t="str">
            <v>Приморско-Ахтарск</v>
          </cell>
          <cell r="D357" t="str">
            <v>Приморско-Ахтарск</v>
          </cell>
          <cell r="E357" t="str">
            <v/>
          </cell>
          <cell r="F357" t="str">
            <v>Южный федеральный округ</v>
          </cell>
          <cell r="G357" t="str">
            <v>Средние города</v>
          </cell>
          <cell r="H357" t="str">
            <v>Да</v>
          </cell>
          <cell r="I357">
            <v>31987</v>
          </cell>
          <cell r="J357">
            <v>32180</v>
          </cell>
        </row>
        <row r="358">
          <cell r="C358" t="str">
            <v>Псебай</v>
          </cell>
          <cell r="D358" t="str">
            <v>Псебай</v>
          </cell>
          <cell r="E358" t="str">
            <v/>
          </cell>
          <cell r="F358" t="str">
            <v>Южный федеральный округ</v>
          </cell>
          <cell r="G358" t="str">
            <v>Средние города</v>
          </cell>
          <cell r="H358" t="str">
            <v>Нет</v>
          </cell>
          <cell r="I358">
            <v>10615</v>
          </cell>
          <cell r="J358">
            <v>10518</v>
          </cell>
        </row>
        <row r="359">
          <cell r="C359" t="str">
            <v>Северская</v>
          </cell>
          <cell r="D359" t="str">
            <v>Северская</v>
          </cell>
          <cell r="E359" t="str">
            <v/>
          </cell>
          <cell r="F359" t="str">
            <v>Южный федеральный округ</v>
          </cell>
          <cell r="G359" t="str">
            <v>Средние города</v>
          </cell>
          <cell r="H359" t="str">
            <v>Нет</v>
          </cell>
          <cell r="I359">
            <v>24867</v>
          </cell>
          <cell r="J359" t="e">
            <v>#N/A</v>
          </cell>
        </row>
        <row r="360">
          <cell r="C360" t="str">
            <v>Елец</v>
          </cell>
          <cell r="D360" t="str">
            <v>Елец</v>
          </cell>
          <cell r="E360" t="str">
            <v/>
          </cell>
          <cell r="F360" t="str">
            <v>Центральный федеральный округ</v>
          </cell>
          <cell r="G360" t="str">
            <v>Большие города</v>
          </cell>
          <cell r="H360" t="str">
            <v>Да</v>
          </cell>
          <cell r="I360">
            <v>105016</v>
          </cell>
          <cell r="J360">
            <v>103179</v>
          </cell>
        </row>
        <row r="361">
          <cell r="C361" t="str">
            <v>Елизаветинская</v>
          </cell>
          <cell r="D361" t="str">
            <v>Елизаветинская</v>
          </cell>
          <cell r="E361" t="str">
            <v/>
          </cell>
          <cell r="F361" t="str">
            <v>Южный федеральный округ</v>
          </cell>
          <cell r="G361" t="str">
            <v>Средние города</v>
          </cell>
          <cell r="H361" t="str">
            <v>Нет</v>
          </cell>
          <cell r="I361">
            <v>24755</v>
          </cell>
          <cell r="J361" t="e">
            <v>#N/A</v>
          </cell>
        </row>
        <row r="362">
          <cell r="C362" t="str">
            <v>Старовеличковская</v>
          </cell>
          <cell r="D362" t="str">
            <v>Старовеличковская</v>
          </cell>
          <cell r="E362" t="str">
            <v/>
          </cell>
          <cell r="F362" t="str">
            <v>Южный федеральный округ</v>
          </cell>
          <cell r="G362" t="str">
            <v>Средние города</v>
          </cell>
          <cell r="H362" t="str">
            <v>Нет</v>
          </cell>
          <cell r="I362">
            <v>13459</v>
          </cell>
          <cell r="J362" t="e">
            <v>#N/A</v>
          </cell>
        </row>
        <row r="363">
          <cell r="C363" t="str">
            <v>Стародеревянковская</v>
          </cell>
          <cell r="D363" t="str">
            <v>Стародеревянковская</v>
          </cell>
          <cell r="E363" t="str">
            <v/>
          </cell>
          <cell r="F363" t="str">
            <v>Южный федеральный округ</v>
          </cell>
          <cell r="G363" t="str">
            <v>Средние города</v>
          </cell>
          <cell r="H363" t="str">
            <v>Нет</v>
          </cell>
          <cell r="I363">
            <v>12998</v>
          </cell>
          <cell r="J363" t="e">
            <v>#N/A</v>
          </cell>
        </row>
        <row r="364">
          <cell r="C364" t="str">
            <v>Староминская</v>
          </cell>
          <cell r="D364" t="str">
            <v>Староминская</v>
          </cell>
          <cell r="E364" t="str">
            <v/>
          </cell>
          <cell r="F364" t="str">
            <v>Южный федеральный округ</v>
          </cell>
          <cell r="G364" t="str">
            <v>Средние города</v>
          </cell>
          <cell r="H364" t="str">
            <v>Да</v>
          </cell>
          <cell r="I364">
            <v>29809</v>
          </cell>
          <cell r="J364" t="e">
            <v>#N/A</v>
          </cell>
        </row>
        <row r="365">
          <cell r="C365" t="str">
            <v>Старомышастовская</v>
          </cell>
          <cell r="D365" t="str">
            <v>Старомышастовская</v>
          </cell>
          <cell r="E365" t="str">
            <v/>
          </cell>
          <cell r="F365" t="str">
            <v>Южный федеральный округ</v>
          </cell>
          <cell r="G365" t="str">
            <v>Средние города</v>
          </cell>
          <cell r="H365" t="str">
            <v>Нет</v>
          </cell>
          <cell r="I365">
            <v>10610</v>
          </cell>
          <cell r="J365" t="e">
            <v>#N/A</v>
          </cell>
        </row>
        <row r="366">
          <cell r="C366" t="str">
            <v>Старонижестеблиевская</v>
          </cell>
          <cell r="D366" t="str">
            <v>Старонижестеблиевская</v>
          </cell>
          <cell r="E366" t="str">
            <v/>
          </cell>
          <cell r="F366" t="str">
            <v>Южный федеральный округ</v>
          </cell>
          <cell r="G366" t="str">
            <v>Средние города</v>
          </cell>
          <cell r="H366" t="str">
            <v>Нет</v>
          </cell>
          <cell r="I366">
            <v>10260</v>
          </cell>
          <cell r="J366" t="e">
            <v>#N/A</v>
          </cell>
        </row>
        <row r="367">
          <cell r="C367" t="str">
            <v>Старотитаровская</v>
          </cell>
          <cell r="D367" t="str">
            <v>Старотитаровская</v>
          </cell>
          <cell r="E367" t="str">
            <v/>
          </cell>
          <cell r="F367" t="str">
            <v>Южный федеральный округ</v>
          </cell>
          <cell r="G367" t="str">
            <v>Средние города</v>
          </cell>
          <cell r="H367" t="str">
            <v>Нет</v>
          </cell>
          <cell r="I367">
            <v>12955</v>
          </cell>
          <cell r="J367" t="e">
            <v>#N/A</v>
          </cell>
        </row>
        <row r="368">
          <cell r="C368" t="str">
            <v>Старощербиновская</v>
          </cell>
          <cell r="D368" t="str">
            <v>Старощербиновская</v>
          </cell>
          <cell r="E368" t="str">
            <v/>
          </cell>
          <cell r="F368" t="str">
            <v>Южный федеральный округ</v>
          </cell>
          <cell r="G368" t="str">
            <v>Средние города</v>
          </cell>
          <cell r="H368" t="str">
            <v>Нет</v>
          </cell>
          <cell r="I368">
            <v>17530</v>
          </cell>
          <cell r="J368" t="e">
            <v>#N/A</v>
          </cell>
        </row>
        <row r="369">
          <cell r="C369" t="str">
            <v>Тамань</v>
          </cell>
          <cell r="D369" t="str">
            <v>Тамань</v>
          </cell>
          <cell r="E369" t="str">
            <v/>
          </cell>
          <cell r="F369" t="str">
            <v>Южный федеральный округ</v>
          </cell>
          <cell r="G369" t="str">
            <v>Средние города</v>
          </cell>
          <cell r="H369" t="str">
            <v>Да</v>
          </cell>
          <cell r="I369">
            <v>10027</v>
          </cell>
          <cell r="J369" t="e">
            <v>#N/A</v>
          </cell>
        </row>
        <row r="370">
          <cell r="C370" t="str">
            <v>Тбилисская</v>
          </cell>
          <cell r="D370" t="str">
            <v>Тбилисская</v>
          </cell>
          <cell r="E370" t="str">
            <v/>
          </cell>
          <cell r="F370" t="str">
            <v>Южный федеральный округ</v>
          </cell>
          <cell r="G370" t="str">
            <v>Средние города</v>
          </cell>
          <cell r="H370" t="str">
            <v>Нет</v>
          </cell>
          <cell r="I370">
            <v>25317</v>
          </cell>
          <cell r="J370" t="e">
            <v>#N/A</v>
          </cell>
        </row>
        <row r="371">
          <cell r="C371" t="str">
            <v>Темрюк</v>
          </cell>
          <cell r="D371" t="str">
            <v>Темрюк</v>
          </cell>
          <cell r="E371" t="str">
            <v/>
          </cell>
          <cell r="F371" t="str">
            <v>Южный федеральный округ</v>
          </cell>
          <cell r="G371" t="str">
            <v>Средние города</v>
          </cell>
          <cell r="H371" t="str">
            <v>Да</v>
          </cell>
          <cell r="I371">
            <v>39646</v>
          </cell>
          <cell r="J371">
            <v>41133</v>
          </cell>
        </row>
        <row r="372">
          <cell r="C372" t="str">
            <v>Ессентуки</v>
          </cell>
          <cell r="D372" t="str">
            <v>Ессентуки</v>
          </cell>
          <cell r="E372" t="str">
            <v/>
          </cell>
          <cell r="F372" t="str">
            <v>Северо-кавказский федеральный округ</v>
          </cell>
          <cell r="G372" t="str">
            <v>Большие города</v>
          </cell>
          <cell r="H372" t="str">
            <v>Да</v>
          </cell>
          <cell r="I372">
            <v>107404</v>
          </cell>
          <cell r="J372">
            <v>110479</v>
          </cell>
        </row>
        <row r="373">
          <cell r="C373" t="str">
            <v>Железногорск</v>
          </cell>
          <cell r="D373" t="str">
            <v>Железногорск</v>
          </cell>
          <cell r="E373" t="str">
            <v/>
          </cell>
          <cell r="F373" t="str">
            <v>Центральный федеральный округ</v>
          </cell>
          <cell r="G373" t="str">
            <v>Средние города</v>
          </cell>
          <cell r="H373" t="str">
            <v>Да</v>
          </cell>
          <cell r="I373">
            <v>100671</v>
          </cell>
          <cell r="J373">
            <v>100499</v>
          </cell>
        </row>
        <row r="374">
          <cell r="C374" t="str">
            <v>Жигулёвск</v>
          </cell>
          <cell r="D374" t="str">
            <v>Жигулевск</v>
          </cell>
          <cell r="E374" t="str">
            <v/>
          </cell>
          <cell r="F374" t="str">
            <v>Приволжский федеральный округ</v>
          </cell>
          <cell r="G374" t="str">
            <v>Средние города</v>
          </cell>
          <cell r="H374" t="str">
            <v>Нет</v>
          </cell>
          <cell r="I374">
            <v>55052</v>
          </cell>
          <cell r="J374">
            <v>52455</v>
          </cell>
        </row>
        <row r="375">
          <cell r="C375" t="str">
            <v>Успенское</v>
          </cell>
          <cell r="D375" t="str">
            <v>Успенское</v>
          </cell>
          <cell r="E375" t="str">
            <v/>
          </cell>
          <cell r="F375" t="str">
            <v>Южный федеральный округ</v>
          </cell>
          <cell r="G375" t="str">
            <v>Средние города</v>
          </cell>
          <cell r="H375" t="str">
            <v>Нет</v>
          </cell>
          <cell r="I375">
            <v>12409</v>
          </cell>
          <cell r="J375" t="e">
            <v>#N/A</v>
          </cell>
        </row>
        <row r="376">
          <cell r="C376" t="str">
            <v>Усть-Лабинск</v>
          </cell>
          <cell r="D376" t="str">
            <v>Усть-Лабинск</v>
          </cell>
          <cell r="E376" t="str">
            <v/>
          </cell>
          <cell r="F376" t="str">
            <v>Южный федеральный округ</v>
          </cell>
          <cell r="G376" t="str">
            <v>Средние города</v>
          </cell>
          <cell r="H376" t="str">
            <v>Нет</v>
          </cell>
          <cell r="I376">
            <v>41729</v>
          </cell>
          <cell r="J376">
            <v>40180</v>
          </cell>
        </row>
        <row r="377">
          <cell r="C377" t="str">
            <v>Хадыженск</v>
          </cell>
          <cell r="D377" t="str">
            <v>Хадыженск</v>
          </cell>
          <cell r="E377" t="str">
            <v/>
          </cell>
          <cell r="F377" t="str">
            <v>Южный федеральный округ</v>
          </cell>
          <cell r="G377" t="str">
            <v>Средние города</v>
          </cell>
          <cell r="H377" t="str">
            <v>Нет</v>
          </cell>
          <cell r="I377">
            <v>22733</v>
          </cell>
          <cell r="J377">
            <v>22315</v>
          </cell>
        </row>
        <row r="378">
          <cell r="C378" t="str">
            <v>Холмская</v>
          </cell>
          <cell r="D378" t="str">
            <v>Холмская</v>
          </cell>
          <cell r="E378" t="str">
            <v/>
          </cell>
          <cell r="F378" t="str">
            <v>Южный федеральный округ</v>
          </cell>
          <cell r="G378" t="str">
            <v>Средние города</v>
          </cell>
          <cell r="H378" t="str">
            <v>Нет</v>
          </cell>
          <cell r="I378">
            <v>17585</v>
          </cell>
          <cell r="J378" t="e">
            <v>#N/A</v>
          </cell>
        </row>
        <row r="379">
          <cell r="C379" t="str">
            <v>Ачинск</v>
          </cell>
          <cell r="D379" t="str">
            <v>Ачинск</v>
          </cell>
          <cell r="E379" t="str">
            <v/>
          </cell>
          <cell r="F379" t="str">
            <v>Сибирский федеральный округ</v>
          </cell>
          <cell r="G379" t="str">
            <v>Большие города</v>
          </cell>
          <cell r="H379" t="str">
            <v>Да</v>
          </cell>
          <cell r="I379">
            <v>105264</v>
          </cell>
          <cell r="J379">
            <v>105092</v>
          </cell>
        </row>
        <row r="380">
          <cell r="C380" t="str">
            <v>Берёзовка</v>
          </cell>
          <cell r="D380" t="str">
            <v>Березовка</v>
          </cell>
          <cell r="E380" t="str">
            <v/>
          </cell>
          <cell r="F380" t="str">
            <v>Сибирский федеральный округ</v>
          </cell>
          <cell r="G380" t="str">
            <v>Средние города</v>
          </cell>
          <cell r="H380" t="str">
            <v>Нет</v>
          </cell>
          <cell r="I380">
            <v>20894</v>
          </cell>
          <cell r="J380">
            <v>20847</v>
          </cell>
        </row>
        <row r="381">
          <cell r="C381" t="str">
            <v>Боготол</v>
          </cell>
          <cell r="D381" t="str">
            <v>Боготол</v>
          </cell>
          <cell r="E381" t="str">
            <v/>
          </cell>
          <cell r="F381" t="str">
            <v>Сибирский федеральный округ</v>
          </cell>
          <cell r="G381" t="str">
            <v>Средние города</v>
          </cell>
          <cell r="H381" t="str">
            <v>Да</v>
          </cell>
          <cell r="I381">
            <v>20477</v>
          </cell>
          <cell r="J381">
            <v>19819</v>
          </cell>
        </row>
        <row r="382">
          <cell r="C382" t="str">
            <v>Богучаны</v>
          </cell>
          <cell r="D382" t="str">
            <v>Богучаны</v>
          </cell>
          <cell r="E382" t="str">
            <v/>
          </cell>
          <cell r="F382" t="str">
            <v>Сибирский федеральный округ</v>
          </cell>
          <cell r="G382" t="str">
            <v>Средние города</v>
          </cell>
          <cell r="H382" t="str">
            <v>Нет</v>
          </cell>
          <cell r="I382">
            <v>11232</v>
          </cell>
          <cell r="J382" t="e">
            <v>#N/A</v>
          </cell>
        </row>
        <row r="383">
          <cell r="C383" t="str">
            <v>Бородино</v>
          </cell>
          <cell r="D383" t="str">
            <v>Бородино</v>
          </cell>
          <cell r="E383" t="str">
            <v/>
          </cell>
          <cell r="F383" t="str">
            <v>Сибирский федеральный округ</v>
          </cell>
          <cell r="G383" t="str">
            <v>Средние города</v>
          </cell>
          <cell r="H383" t="str">
            <v>Нет</v>
          </cell>
          <cell r="I383">
            <v>16218</v>
          </cell>
          <cell r="J383">
            <v>16061</v>
          </cell>
        </row>
        <row r="384">
          <cell r="C384" t="str">
            <v>Дивногорск</v>
          </cell>
          <cell r="D384" t="str">
            <v>Дивногорск</v>
          </cell>
          <cell r="E384" t="str">
            <v/>
          </cell>
          <cell r="F384" t="str">
            <v>Сибирский федеральный округ</v>
          </cell>
          <cell r="G384" t="str">
            <v>Средние города</v>
          </cell>
          <cell r="H384" t="str">
            <v>Да</v>
          </cell>
          <cell r="I384">
            <v>29049</v>
          </cell>
          <cell r="J384">
            <v>29195</v>
          </cell>
        </row>
        <row r="385">
          <cell r="C385" t="str">
            <v>Дудинка</v>
          </cell>
          <cell r="D385" t="str">
            <v>Дудинка</v>
          </cell>
          <cell r="E385" t="str">
            <v/>
          </cell>
          <cell r="F385" t="str">
            <v>Сибирский федеральный округ</v>
          </cell>
          <cell r="G385" t="str">
            <v>Средние города</v>
          </cell>
          <cell r="H385" t="str">
            <v>Нет</v>
          </cell>
          <cell r="I385">
            <v>21978</v>
          </cell>
          <cell r="J385">
            <v>20952</v>
          </cell>
        </row>
        <row r="386">
          <cell r="C386" t="str">
            <v>Емельяново</v>
          </cell>
          <cell r="D386" t="str">
            <v>Емельяново</v>
          </cell>
          <cell r="E386" t="str">
            <v/>
          </cell>
          <cell r="F386" t="str">
            <v>Сибирский федеральный округ</v>
          </cell>
          <cell r="G386" t="str">
            <v>Средние города</v>
          </cell>
          <cell r="H386" t="str">
            <v>Нет</v>
          </cell>
          <cell r="I386">
            <v>11553</v>
          </cell>
          <cell r="J386">
            <v>12497</v>
          </cell>
        </row>
        <row r="387">
          <cell r="C387" t="str">
            <v>Енисейск</v>
          </cell>
          <cell r="D387" t="str">
            <v>Енисейск</v>
          </cell>
          <cell r="E387" t="str">
            <v/>
          </cell>
          <cell r="F387" t="str">
            <v>Сибирский федеральный округ</v>
          </cell>
          <cell r="G387" t="str">
            <v>Средние города</v>
          </cell>
          <cell r="H387" t="str">
            <v>Да</v>
          </cell>
          <cell r="I387">
            <v>18156</v>
          </cell>
          <cell r="J387">
            <v>17805</v>
          </cell>
        </row>
        <row r="388">
          <cell r="C388" t="str">
            <v>Железногорск</v>
          </cell>
          <cell r="D388" t="str">
            <v>Железногорск</v>
          </cell>
          <cell r="E388" t="str">
            <v/>
          </cell>
          <cell r="F388" t="str">
            <v>Сибирский федеральный округ</v>
          </cell>
          <cell r="G388" t="str">
            <v>Средние города</v>
          </cell>
          <cell r="H388" t="str">
            <v>Да</v>
          </cell>
          <cell r="I388">
            <v>84543</v>
          </cell>
          <cell r="J388">
            <v>83386</v>
          </cell>
        </row>
        <row r="389">
          <cell r="C389" t="str">
            <v>Заозёрный</v>
          </cell>
          <cell r="D389" t="str">
            <v>Заозерный</v>
          </cell>
          <cell r="E389" t="str">
            <v/>
          </cell>
          <cell r="F389" t="str">
            <v>Сибирский федеральный округ</v>
          </cell>
          <cell r="G389" t="str">
            <v>Средние города</v>
          </cell>
          <cell r="H389" t="str">
            <v>Нет</v>
          </cell>
          <cell r="I389">
            <v>10277</v>
          </cell>
          <cell r="J389">
            <v>10187</v>
          </cell>
        </row>
        <row r="390">
          <cell r="C390" t="str">
            <v>Зеленогорск</v>
          </cell>
          <cell r="D390" t="str">
            <v>Зеленогорск</v>
          </cell>
          <cell r="E390" t="str">
            <v/>
          </cell>
          <cell r="F390" t="str">
            <v>Сибирский федеральный округ</v>
          </cell>
          <cell r="G390" t="str">
            <v>Средние города</v>
          </cell>
          <cell r="H390" t="str">
            <v>Да</v>
          </cell>
          <cell r="I390">
            <v>62670</v>
          </cell>
          <cell r="J390">
            <v>61915</v>
          </cell>
        </row>
        <row r="391">
          <cell r="C391" t="str">
            <v>Иланский</v>
          </cell>
          <cell r="D391" t="str">
            <v>Иланский</v>
          </cell>
          <cell r="E391" t="str">
            <v/>
          </cell>
          <cell r="F391" t="str">
            <v>Сибирский федеральный округ</v>
          </cell>
          <cell r="G391" t="str">
            <v>Средние города</v>
          </cell>
          <cell r="H391" t="str">
            <v>Нет</v>
          </cell>
          <cell r="I391">
            <v>15137</v>
          </cell>
          <cell r="J391">
            <v>14967</v>
          </cell>
        </row>
        <row r="392">
          <cell r="C392" t="str">
            <v>Канск</v>
          </cell>
          <cell r="D392" t="str">
            <v>Канск</v>
          </cell>
          <cell r="E392" t="str">
            <v/>
          </cell>
          <cell r="F392" t="str">
            <v>Сибирский федеральный округ</v>
          </cell>
          <cell r="G392" t="str">
            <v>Средние города</v>
          </cell>
          <cell r="H392" t="str">
            <v>Да</v>
          </cell>
          <cell r="I392">
            <v>91018</v>
          </cell>
          <cell r="J392">
            <v>89111</v>
          </cell>
        </row>
        <row r="393">
          <cell r="C393" t="str">
            <v>Кодинск</v>
          </cell>
          <cell r="D393" t="str">
            <v>Кодинск</v>
          </cell>
          <cell r="E393" t="str">
            <v/>
          </cell>
          <cell r="F393" t="str">
            <v>Сибирский федеральный округ</v>
          </cell>
          <cell r="G393" t="str">
            <v>Средние города</v>
          </cell>
          <cell r="H393" t="str">
            <v>Да</v>
          </cell>
          <cell r="I393">
            <v>16227</v>
          </cell>
          <cell r="J393">
            <v>15911</v>
          </cell>
        </row>
        <row r="394">
          <cell r="C394" t="str">
            <v>Заречный</v>
          </cell>
          <cell r="D394" t="str">
            <v>Заречный</v>
          </cell>
          <cell r="E394" t="str">
            <v/>
          </cell>
          <cell r="F394" t="str">
            <v>Приволжский федеральный округ</v>
          </cell>
          <cell r="G394" t="str">
            <v>Средние города</v>
          </cell>
          <cell r="H394" t="str">
            <v>Да</v>
          </cell>
          <cell r="I394">
            <v>64887</v>
          </cell>
          <cell r="J394">
            <v>65194</v>
          </cell>
        </row>
        <row r="395">
          <cell r="C395" t="str">
            <v>Курагино</v>
          </cell>
          <cell r="D395" t="str">
            <v>Курагино</v>
          </cell>
          <cell r="E395" t="str">
            <v/>
          </cell>
          <cell r="F395" t="str">
            <v>Сибирский федеральный округ</v>
          </cell>
          <cell r="G395" t="str">
            <v>Средние города</v>
          </cell>
          <cell r="H395" t="str">
            <v>Нет</v>
          </cell>
          <cell r="I395">
            <v>13200</v>
          </cell>
          <cell r="J395">
            <v>13153</v>
          </cell>
        </row>
        <row r="396">
          <cell r="C396" t="str">
            <v>Лесосибирск</v>
          </cell>
          <cell r="D396" t="str">
            <v>Лесосибирск</v>
          </cell>
          <cell r="E396" t="str">
            <v/>
          </cell>
          <cell r="F396" t="str">
            <v>Сибирский федеральный округ</v>
          </cell>
          <cell r="G396" t="str">
            <v>Средние города</v>
          </cell>
          <cell r="H396" t="str">
            <v>Да</v>
          </cell>
          <cell r="I396">
            <v>59844</v>
          </cell>
          <cell r="J396">
            <v>59356</v>
          </cell>
        </row>
        <row r="397">
          <cell r="C397" t="str">
            <v>Минусинск</v>
          </cell>
          <cell r="D397" t="str">
            <v>Минусинск</v>
          </cell>
          <cell r="E397" t="str">
            <v/>
          </cell>
          <cell r="F397" t="str">
            <v>Сибирский федеральный округ</v>
          </cell>
          <cell r="G397" t="str">
            <v>Средние города</v>
          </cell>
          <cell r="H397" t="str">
            <v>Да</v>
          </cell>
          <cell r="I397">
            <v>68309</v>
          </cell>
          <cell r="J397">
            <v>68002</v>
          </cell>
        </row>
        <row r="398">
          <cell r="C398" t="str">
            <v>Назарово</v>
          </cell>
          <cell r="D398" t="str">
            <v>Назарово</v>
          </cell>
          <cell r="E398" t="str">
            <v/>
          </cell>
          <cell r="F398" t="str">
            <v>Сибирский федеральный округ</v>
          </cell>
          <cell r="G398" t="str">
            <v>Средние города</v>
          </cell>
          <cell r="H398" t="str">
            <v>Да</v>
          </cell>
          <cell r="I398">
            <v>50652</v>
          </cell>
          <cell r="J398">
            <v>49825</v>
          </cell>
        </row>
        <row r="399">
          <cell r="C399" t="str">
            <v>Норильск</v>
          </cell>
          <cell r="D399" t="str">
            <v>Норильск</v>
          </cell>
          <cell r="E399" t="str">
            <v/>
          </cell>
          <cell r="F399" t="str">
            <v>Сибирский федеральный округ</v>
          </cell>
          <cell r="G399" t="str">
            <v>Большие города</v>
          </cell>
          <cell r="H399" t="str">
            <v>Да</v>
          </cell>
          <cell r="I399">
            <v>178018</v>
          </cell>
          <cell r="J399">
            <v>180976</v>
          </cell>
        </row>
        <row r="400">
          <cell r="C400" t="str">
            <v>Сосновоборск</v>
          </cell>
          <cell r="D400" t="str">
            <v>Сосновоборск</v>
          </cell>
          <cell r="E400" t="str">
            <v/>
          </cell>
          <cell r="F400" t="str">
            <v>Сибирский федеральный округ</v>
          </cell>
          <cell r="G400" t="str">
            <v>Средние города</v>
          </cell>
          <cell r="H400" t="str">
            <v>Нет</v>
          </cell>
          <cell r="I400">
            <v>38415</v>
          </cell>
          <cell r="J400">
            <v>40614</v>
          </cell>
        </row>
        <row r="401">
          <cell r="C401" t="str">
            <v>Ужур</v>
          </cell>
          <cell r="D401" t="str">
            <v>Ужур</v>
          </cell>
          <cell r="E401" t="str">
            <v/>
          </cell>
          <cell r="F401" t="str">
            <v>Сибирский федеральный округ</v>
          </cell>
          <cell r="G401" t="str">
            <v>Средние города</v>
          </cell>
          <cell r="H401" t="str">
            <v>Да</v>
          </cell>
          <cell r="I401">
            <v>15566</v>
          </cell>
          <cell r="J401">
            <v>15563</v>
          </cell>
        </row>
        <row r="402">
          <cell r="C402" t="str">
            <v>Уяр</v>
          </cell>
          <cell r="D402" t="str">
            <v>Уяр</v>
          </cell>
          <cell r="E402" t="str">
            <v/>
          </cell>
          <cell r="F402" t="str">
            <v>Сибирский федеральный округ</v>
          </cell>
          <cell r="G402" t="str">
            <v>Средние города</v>
          </cell>
          <cell r="H402" t="str">
            <v>Нет</v>
          </cell>
          <cell r="I402">
            <v>12209</v>
          </cell>
          <cell r="J402">
            <v>11981</v>
          </cell>
        </row>
        <row r="403">
          <cell r="C403" t="str">
            <v>Шарыпово</v>
          </cell>
          <cell r="D403" t="str">
            <v>Шарыпово</v>
          </cell>
          <cell r="E403" t="str">
            <v/>
          </cell>
          <cell r="F403" t="str">
            <v>Сибирский федеральный округ</v>
          </cell>
          <cell r="G403" t="str">
            <v>Средние города</v>
          </cell>
          <cell r="H403" t="str">
            <v>Да</v>
          </cell>
          <cell r="I403">
            <v>37169</v>
          </cell>
          <cell r="J403">
            <v>36789</v>
          </cell>
        </row>
        <row r="404">
          <cell r="C404" t="str">
            <v>Шушенское</v>
          </cell>
          <cell r="D404" t="str">
            <v>Шушенское</v>
          </cell>
          <cell r="E404" t="str">
            <v/>
          </cell>
          <cell r="F404" t="str">
            <v>Сибирский федеральный округ</v>
          </cell>
          <cell r="G404" t="str">
            <v>Средние города</v>
          </cell>
          <cell r="H404" t="str">
            <v>Нет</v>
          </cell>
          <cell r="I404">
            <v>16846</v>
          </cell>
          <cell r="J404">
            <v>17185</v>
          </cell>
        </row>
        <row r="405">
          <cell r="C405" t="str">
            <v>Далматово</v>
          </cell>
          <cell r="D405" t="str">
            <v>Далматово</v>
          </cell>
          <cell r="E405" t="str">
            <v/>
          </cell>
          <cell r="F405" t="str">
            <v>Уральский федеральный округ</v>
          </cell>
          <cell r="G405" t="str">
            <v>Средние города</v>
          </cell>
          <cell r="H405" t="str">
            <v>Нет</v>
          </cell>
          <cell r="I405">
            <v>12772</v>
          </cell>
          <cell r="J405">
            <v>12413</v>
          </cell>
        </row>
        <row r="406">
          <cell r="C406" t="str">
            <v>Катайск</v>
          </cell>
          <cell r="D406" t="str">
            <v>Катайск</v>
          </cell>
          <cell r="E406" t="str">
            <v/>
          </cell>
          <cell r="F406" t="str">
            <v>Уральский федеральный округ</v>
          </cell>
          <cell r="G406" t="str">
            <v>Средние города</v>
          </cell>
          <cell r="H406" t="str">
            <v>Нет</v>
          </cell>
          <cell r="I406">
            <v>12585</v>
          </cell>
          <cell r="J406">
            <v>12398</v>
          </cell>
        </row>
        <row r="407">
          <cell r="C407" t="str">
            <v>Куртамыш</v>
          </cell>
          <cell r="D407" t="str">
            <v>Куртамыш</v>
          </cell>
          <cell r="E407" t="str">
            <v/>
          </cell>
          <cell r="F407" t="str">
            <v>Уральский федеральный округ</v>
          </cell>
          <cell r="G407" t="str">
            <v>Средние города</v>
          </cell>
          <cell r="H407" t="str">
            <v>Нет</v>
          </cell>
          <cell r="I407">
            <v>16702</v>
          </cell>
          <cell r="J407">
            <v>16509</v>
          </cell>
        </row>
        <row r="408">
          <cell r="C408" t="str">
            <v>Петухово</v>
          </cell>
          <cell r="D408" t="str">
            <v>Петухово</v>
          </cell>
          <cell r="E408" t="str">
            <v/>
          </cell>
          <cell r="F408" t="str">
            <v>Уральский федеральный округ</v>
          </cell>
          <cell r="G408" t="str">
            <v>Средние города</v>
          </cell>
          <cell r="H408" t="str">
            <v>Нет</v>
          </cell>
          <cell r="I408">
            <v>10304</v>
          </cell>
          <cell r="J408">
            <v>10014</v>
          </cell>
        </row>
        <row r="409">
          <cell r="C409" t="str">
            <v>Зеленодольск</v>
          </cell>
          <cell r="D409" t="str">
            <v>Зеленодольск</v>
          </cell>
          <cell r="E409" t="str">
            <v/>
          </cell>
          <cell r="F409" t="str">
            <v>Приволжский федеральный округ</v>
          </cell>
          <cell r="G409" t="str">
            <v>Средние города</v>
          </cell>
          <cell r="H409" t="str">
            <v>Да</v>
          </cell>
          <cell r="I409">
            <v>98763</v>
          </cell>
          <cell r="J409">
            <v>99743</v>
          </cell>
        </row>
        <row r="410">
          <cell r="C410" t="str">
            <v>Шумиха</v>
          </cell>
          <cell r="D410" t="str">
            <v>Шумиха</v>
          </cell>
          <cell r="E410" t="str">
            <v/>
          </cell>
          <cell r="F410" t="str">
            <v>Уральский федеральный округ</v>
          </cell>
          <cell r="G410" t="str">
            <v>Средние города</v>
          </cell>
          <cell r="H410" t="str">
            <v>Нет</v>
          </cell>
          <cell r="I410">
            <v>17542</v>
          </cell>
          <cell r="J410">
            <v>17198</v>
          </cell>
        </row>
        <row r="411">
          <cell r="C411" t="str">
            <v>Щучье</v>
          </cell>
          <cell r="D411" t="str">
            <v>Щучье</v>
          </cell>
          <cell r="E411" t="str">
            <v/>
          </cell>
          <cell r="F411" t="str">
            <v>Уральский федеральный округ</v>
          </cell>
          <cell r="G411" t="str">
            <v>Средние города</v>
          </cell>
          <cell r="H411" t="str">
            <v>Нет</v>
          </cell>
          <cell r="I411">
            <v>10971</v>
          </cell>
          <cell r="J411">
            <v>9626</v>
          </cell>
        </row>
        <row r="412">
          <cell r="C412" t="str">
            <v>Иваново</v>
          </cell>
          <cell r="D412" t="str">
            <v>Иваново</v>
          </cell>
          <cell r="E412" t="str">
            <v>Да</v>
          </cell>
          <cell r="F412" t="str">
            <v>Центральный федеральный округ</v>
          </cell>
          <cell r="G412" t="str">
            <v>Большие города</v>
          </cell>
          <cell r="H412" t="str">
            <v>Да</v>
          </cell>
          <cell r="I412">
            <v>406933</v>
          </cell>
          <cell r="J412">
            <v>405053</v>
          </cell>
        </row>
        <row r="413">
          <cell r="C413" t="str">
            <v>Ижевск</v>
          </cell>
          <cell r="D413" t="str">
            <v>Ижевск</v>
          </cell>
          <cell r="E413" t="str">
            <v>Да</v>
          </cell>
          <cell r="F413" t="str">
            <v>Приволжский федеральный округ</v>
          </cell>
          <cell r="G413" t="str">
            <v>Большие города</v>
          </cell>
          <cell r="H413" t="str">
            <v>Да</v>
          </cell>
          <cell r="I413">
            <v>646277</v>
          </cell>
          <cell r="J413">
            <v>648944</v>
          </cell>
        </row>
        <row r="414">
          <cell r="C414" t="str">
            <v>Йошкар-Ола</v>
          </cell>
          <cell r="D414" t="str">
            <v>Йошкар-Ола</v>
          </cell>
          <cell r="E414" t="str">
            <v>Да</v>
          </cell>
          <cell r="F414" t="str">
            <v>Приволжский федеральный округ</v>
          </cell>
          <cell r="G414" t="str">
            <v>Большие города</v>
          </cell>
          <cell r="H414" t="str">
            <v>Да</v>
          </cell>
          <cell r="I414">
            <v>266675</v>
          </cell>
          <cell r="J414">
            <v>271868</v>
          </cell>
        </row>
        <row r="415">
          <cell r="C415" t="str">
            <v>Курчатов</v>
          </cell>
          <cell r="D415" t="str">
            <v>Курчатов</v>
          </cell>
          <cell r="E415" t="str">
            <v/>
          </cell>
          <cell r="F415" t="str">
            <v>Центральный федеральный округ</v>
          </cell>
          <cell r="G415" t="str">
            <v>Средние города</v>
          </cell>
          <cell r="H415" t="str">
            <v>Да</v>
          </cell>
          <cell r="I415">
            <v>38917</v>
          </cell>
          <cell r="J415">
            <v>38240</v>
          </cell>
        </row>
        <row r="416">
          <cell r="C416" t="str">
            <v>Льгов</v>
          </cell>
          <cell r="D416" t="str">
            <v>Льгов</v>
          </cell>
          <cell r="E416" t="str">
            <v/>
          </cell>
          <cell r="F416" t="str">
            <v>Центральный федеральный округ</v>
          </cell>
          <cell r="G416" t="str">
            <v>Средние города</v>
          </cell>
          <cell r="H416" t="str">
            <v>Нет</v>
          </cell>
          <cell r="I416">
            <v>19533</v>
          </cell>
          <cell r="J416">
            <v>18435</v>
          </cell>
        </row>
        <row r="417">
          <cell r="C417" t="str">
            <v>Обоянь</v>
          </cell>
          <cell r="D417" t="str">
            <v>Обоянь</v>
          </cell>
          <cell r="E417" t="str">
            <v/>
          </cell>
          <cell r="F417" t="str">
            <v>Центральный федеральный округ</v>
          </cell>
          <cell r="G417" t="str">
            <v>Средние города</v>
          </cell>
          <cell r="H417" t="str">
            <v>Нет</v>
          </cell>
          <cell r="I417">
            <v>13410</v>
          </cell>
          <cell r="J417">
            <v>13254</v>
          </cell>
        </row>
        <row r="418">
          <cell r="C418" t="str">
            <v>Рыльск</v>
          </cell>
          <cell r="D418" t="str">
            <v>Рыльск</v>
          </cell>
          <cell r="E418" t="str">
            <v/>
          </cell>
          <cell r="F418" t="str">
            <v>Центральный федеральный округ</v>
          </cell>
          <cell r="G418" t="str">
            <v>Средние города</v>
          </cell>
          <cell r="H418" t="str">
            <v>Нет</v>
          </cell>
          <cell r="I418">
            <v>16242</v>
          </cell>
          <cell r="J418">
            <v>16014</v>
          </cell>
        </row>
        <row r="419">
          <cell r="C419" t="str">
            <v>Щигры</v>
          </cell>
          <cell r="D419" t="str">
            <v>Щигры</v>
          </cell>
          <cell r="E419" t="str">
            <v/>
          </cell>
          <cell r="F419" t="str">
            <v>Центральный федеральный округ</v>
          </cell>
          <cell r="G419" t="str">
            <v>Средние города</v>
          </cell>
          <cell r="H419" t="str">
            <v>Да</v>
          </cell>
          <cell r="I419">
            <v>15678</v>
          </cell>
          <cell r="J419">
            <v>15117</v>
          </cell>
        </row>
        <row r="420">
          <cell r="C420" t="str">
            <v>Грязи</v>
          </cell>
          <cell r="D420" t="str">
            <v>Грязи</v>
          </cell>
          <cell r="E420" t="str">
            <v/>
          </cell>
          <cell r="F420" t="str">
            <v>Центральный федеральный округ</v>
          </cell>
          <cell r="G420" t="str">
            <v>Средние города</v>
          </cell>
          <cell r="H420" t="str">
            <v>Да</v>
          </cell>
          <cell r="I420">
            <v>46503</v>
          </cell>
          <cell r="J420">
            <v>46608</v>
          </cell>
        </row>
        <row r="421">
          <cell r="C421" t="str">
            <v>Данков</v>
          </cell>
          <cell r="D421" t="str">
            <v>Данков</v>
          </cell>
          <cell r="E421" t="str">
            <v/>
          </cell>
          <cell r="F421" t="str">
            <v>Центральный федеральный округ</v>
          </cell>
          <cell r="G421" t="str">
            <v>Средние города</v>
          </cell>
          <cell r="H421" t="str">
            <v>Да</v>
          </cell>
          <cell r="I421">
            <v>19343</v>
          </cell>
          <cell r="J421">
            <v>18830</v>
          </cell>
        </row>
        <row r="422">
          <cell r="C422" t="str">
            <v>Иркутск</v>
          </cell>
          <cell r="D422" t="str">
            <v>Иркутск</v>
          </cell>
          <cell r="E422" t="str">
            <v>Да</v>
          </cell>
          <cell r="F422" t="str">
            <v>Сибирский федеральный округ</v>
          </cell>
          <cell r="G422" t="str">
            <v>Большие города</v>
          </cell>
          <cell r="H422" t="str">
            <v>Да</v>
          </cell>
          <cell r="I422">
            <v>623736</v>
          </cell>
          <cell r="J422">
            <v>623479</v>
          </cell>
        </row>
        <row r="423">
          <cell r="C423" t="str">
            <v>Лебедянь</v>
          </cell>
          <cell r="D423" t="str">
            <v>Лебедянь</v>
          </cell>
          <cell r="E423" t="str">
            <v/>
          </cell>
          <cell r="F423" t="str">
            <v>Центральный федеральный округ</v>
          </cell>
          <cell r="G423" t="str">
            <v>Средние города</v>
          </cell>
          <cell r="H423" t="str">
            <v>Да</v>
          </cell>
          <cell r="I423">
            <v>19866</v>
          </cell>
          <cell r="J423">
            <v>19208</v>
          </cell>
        </row>
        <row r="424">
          <cell r="C424" t="str">
            <v>Ишимбай</v>
          </cell>
          <cell r="D424" t="str">
            <v>Ишимбай</v>
          </cell>
          <cell r="E424" t="str">
            <v/>
          </cell>
          <cell r="F424" t="str">
            <v>Приволжский федеральный округ</v>
          </cell>
          <cell r="G424" t="str">
            <v>Средние города</v>
          </cell>
          <cell r="H424" t="str">
            <v>Да</v>
          </cell>
          <cell r="I424">
            <v>65850</v>
          </cell>
          <cell r="J424">
            <v>64307</v>
          </cell>
        </row>
        <row r="425">
          <cell r="C425" t="str">
            <v>Усмань</v>
          </cell>
          <cell r="D425" t="str">
            <v>Усмань</v>
          </cell>
          <cell r="E425" t="str">
            <v/>
          </cell>
          <cell r="F425" t="str">
            <v>Центральный федеральный округ</v>
          </cell>
          <cell r="G425" t="str">
            <v>Средние города</v>
          </cell>
          <cell r="H425" t="str">
            <v>Нет</v>
          </cell>
          <cell r="I425">
            <v>19805</v>
          </cell>
          <cell r="J425">
            <v>19653</v>
          </cell>
        </row>
        <row r="426">
          <cell r="C426" t="str">
            <v>Чаплыгин</v>
          </cell>
          <cell r="D426" t="str">
            <v>Чаплыгин</v>
          </cell>
          <cell r="E426" t="str">
            <v/>
          </cell>
          <cell r="F426" t="str">
            <v>Центральный федеральный округ</v>
          </cell>
          <cell r="G426" t="str">
            <v>Средние города</v>
          </cell>
          <cell r="H426" t="str">
            <v>Нет</v>
          </cell>
          <cell r="I426">
            <v>11940</v>
          </cell>
          <cell r="J426">
            <v>11795</v>
          </cell>
        </row>
        <row r="427">
          <cell r="C427" t="str">
            <v>Магадан</v>
          </cell>
          <cell r="D427" t="str">
            <v>Магадан</v>
          </cell>
          <cell r="E427" t="str">
            <v>Да</v>
          </cell>
          <cell r="F427" t="str">
            <v>Дальневосточный федеральный округ</v>
          </cell>
          <cell r="G427" t="str">
            <v>Средние города</v>
          </cell>
          <cell r="H427" t="str">
            <v>Да</v>
          </cell>
          <cell r="I427">
            <v>92081</v>
          </cell>
          <cell r="J427">
            <v>91781</v>
          </cell>
        </row>
        <row r="428">
          <cell r="C428" t="str">
            <v>Казань</v>
          </cell>
          <cell r="D428" t="str">
            <v>Казань</v>
          </cell>
          <cell r="E428" t="str">
            <v>Да</v>
          </cell>
          <cell r="F428" t="str">
            <v>Приволжский федеральный округ</v>
          </cell>
          <cell r="G428" t="str">
            <v>Большие города</v>
          </cell>
          <cell r="H428" t="str">
            <v>Да</v>
          </cell>
          <cell r="I428">
            <v>1231878</v>
          </cell>
          <cell r="J428">
            <v>1251969</v>
          </cell>
        </row>
        <row r="429">
          <cell r="C429" t="str">
            <v>Гаджиево</v>
          </cell>
          <cell r="D429" t="str">
            <v>Гаджиево</v>
          </cell>
          <cell r="E429" t="str">
            <v/>
          </cell>
          <cell r="F429" t="str">
            <v>Северо-западный федеральный округ</v>
          </cell>
          <cell r="G429" t="str">
            <v>Средние города</v>
          </cell>
          <cell r="H429" t="str">
            <v>Да</v>
          </cell>
          <cell r="I429">
            <v>12532</v>
          </cell>
          <cell r="J429">
            <v>13259</v>
          </cell>
        </row>
        <row r="430">
          <cell r="C430" t="str">
            <v>Заозёрск</v>
          </cell>
          <cell r="D430" t="str">
            <v>Заозерск</v>
          </cell>
          <cell r="E430" t="str">
            <v/>
          </cell>
          <cell r="F430" t="str">
            <v>Северо-западный федеральный округ</v>
          </cell>
          <cell r="G430" t="str">
            <v>Средние города</v>
          </cell>
          <cell r="H430" t="str">
            <v>Нет</v>
          </cell>
          <cell r="I430">
            <v>10019</v>
          </cell>
          <cell r="J430">
            <v>9656</v>
          </cell>
        </row>
        <row r="431">
          <cell r="C431" t="str">
            <v>Заполярный</v>
          </cell>
          <cell r="D431" t="str">
            <v>Заполярный</v>
          </cell>
          <cell r="E431" t="str">
            <v/>
          </cell>
          <cell r="F431" t="str">
            <v>Северо-западный федеральный округ</v>
          </cell>
          <cell r="G431" t="str">
            <v>Средние города</v>
          </cell>
          <cell r="H431" t="str">
            <v>Нет</v>
          </cell>
          <cell r="I431">
            <v>15211</v>
          </cell>
          <cell r="J431">
            <v>14902</v>
          </cell>
        </row>
        <row r="432">
          <cell r="C432" t="str">
            <v>Кандалакша</v>
          </cell>
          <cell r="D432" t="str">
            <v>Кандалакша</v>
          </cell>
          <cell r="E432" t="str">
            <v/>
          </cell>
          <cell r="F432" t="str">
            <v>Северо-западный федеральный округ</v>
          </cell>
          <cell r="G432" t="str">
            <v>Средние города</v>
          </cell>
          <cell r="H432" t="str">
            <v>Да</v>
          </cell>
          <cell r="I432">
            <v>32592</v>
          </cell>
          <cell r="J432">
            <v>30575</v>
          </cell>
        </row>
        <row r="433">
          <cell r="C433" t="str">
            <v>Кировск</v>
          </cell>
          <cell r="D433" t="str">
            <v>Кировск</v>
          </cell>
          <cell r="E433" t="str">
            <v/>
          </cell>
          <cell r="F433" t="str">
            <v>Северо-западный федеральный округ</v>
          </cell>
          <cell r="G433" t="str">
            <v>Средние города</v>
          </cell>
          <cell r="H433" t="str">
            <v>Да</v>
          </cell>
          <cell r="I433">
            <v>26971</v>
          </cell>
          <cell r="J433">
            <v>26206</v>
          </cell>
        </row>
        <row r="434">
          <cell r="C434" t="str">
            <v>Ковдор</v>
          </cell>
          <cell r="D434" t="str">
            <v>Ковдор</v>
          </cell>
          <cell r="E434" t="str">
            <v/>
          </cell>
          <cell r="F434" t="str">
            <v>Северо-западный федеральный округ</v>
          </cell>
          <cell r="G434" t="str">
            <v>Средние города</v>
          </cell>
          <cell r="H434" t="str">
            <v>Да</v>
          </cell>
          <cell r="I434">
            <v>17110</v>
          </cell>
          <cell r="J434">
            <v>16435</v>
          </cell>
        </row>
        <row r="435">
          <cell r="C435" t="str">
            <v>Кола</v>
          </cell>
          <cell r="D435" t="str">
            <v>Кола</v>
          </cell>
          <cell r="E435" t="str">
            <v/>
          </cell>
          <cell r="F435" t="str">
            <v>Северо-западный федеральный округ</v>
          </cell>
          <cell r="G435" t="str">
            <v>Средние города</v>
          </cell>
          <cell r="H435" t="str">
            <v>Нет</v>
          </cell>
          <cell r="I435">
            <v>10447</v>
          </cell>
          <cell r="J435">
            <v>9681</v>
          </cell>
        </row>
        <row r="436">
          <cell r="C436" t="str">
            <v>Мончегорск</v>
          </cell>
          <cell r="D436" t="str">
            <v>Мончегорск</v>
          </cell>
          <cell r="E436" t="str">
            <v/>
          </cell>
          <cell r="F436" t="str">
            <v>Северо-западный федеральный округ</v>
          </cell>
          <cell r="G436" t="str">
            <v>Средние города</v>
          </cell>
          <cell r="H436" t="str">
            <v>Да</v>
          </cell>
          <cell r="I436">
            <v>42893</v>
          </cell>
          <cell r="J436">
            <v>41482</v>
          </cell>
        </row>
        <row r="437">
          <cell r="C437" t="str">
            <v>Калининград</v>
          </cell>
          <cell r="D437" t="str">
            <v>Калининград</v>
          </cell>
          <cell r="E437" t="str">
            <v>Да</v>
          </cell>
          <cell r="F437" t="str">
            <v>Северо-западный федеральный округ</v>
          </cell>
          <cell r="G437" t="str">
            <v>Большие города</v>
          </cell>
          <cell r="H437" t="str">
            <v>Да</v>
          </cell>
          <cell r="I437">
            <v>467289</v>
          </cell>
          <cell r="J437">
            <v>482443</v>
          </cell>
        </row>
        <row r="438">
          <cell r="C438" t="str">
            <v>Мурмаши</v>
          </cell>
          <cell r="D438" t="str">
            <v>Мурмаши</v>
          </cell>
          <cell r="E438" t="str">
            <v/>
          </cell>
          <cell r="F438" t="str">
            <v>Северо-западный федеральный округ</v>
          </cell>
          <cell r="G438" t="str">
            <v>Средние города</v>
          </cell>
          <cell r="H438" t="str">
            <v>Нет</v>
          </cell>
          <cell r="I438">
            <v>13817</v>
          </cell>
          <cell r="J438">
            <v>13688</v>
          </cell>
        </row>
        <row r="439">
          <cell r="C439" t="str">
            <v>Никель</v>
          </cell>
          <cell r="D439" t="str">
            <v>Никель</v>
          </cell>
          <cell r="E439" t="str">
            <v/>
          </cell>
          <cell r="F439" t="str">
            <v>Северо-западный федеральный округ</v>
          </cell>
          <cell r="G439" t="str">
            <v>Средние города</v>
          </cell>
          <cell r="H439" t="str">
            <v>Нет</v>
          </cell>
          <cell r="I439">
            <v>11601</v>
          </cell>
          <cell r="J439">
            <v>11244</v>
          </cell>
        </row>
        <row r="440">
          <cell r="C440" t="str">
            <v>Оленегорск</v>
          </cell>
          <cell r="D440" t="str">
            <v>Оленегорск</v>
          </cell>
          <cell r="E440" t="str">
            <v/>
          </cell>
          <cell r="F440" t="str">
            <v>Северо-западный федеральный округ</v>
          </cell>
          <cell r="G440" t="str">
            <v>Средние города</v>
          </cell>
          <cell r="H440" t="str">
            <v>Да</v>
          </cell>
          <cell r="I440">
            <v>21097</v>
          </cell>
          <cell r="J440">
            <v>20697</v>
          </cell>
        </row>
        <row r="441">
          <cell r="C441" t="str">
            <v>Полярные Зори</v>
          </cell>
          <cell r="D441" t="str">
            <v>Полярные Зори</v>
          </cell>
          <cell r="E441" t="str">
            <v/>
          </cell>
          <cell r="F441" t="str">
            <v>Северо-западный федеральный округ</v>
          </cell>
          <cell r="G441" t="str">
            <v>Средние города</v>
          </cell>
          <cell r="H441" t="str">
            <v>Да</v>
          </cell>
          <cell r="I441">
            <v>14794</v>
          </cell>
          <cell r="J441">
            <v>14389</v>
          </cell>
        </row>
        <row r="442">
          <cell r="C442" t="str">
            <v>Полярный</v>
          </cell>
          <cell r="D442" t="str">
            <v>Полярный</v>
          </cell>
          <cell r="E442" t="str">
            <v/>
          </cell>
          <cell r="F442" t="str">
            <v>Северо-западный федеральный округ</v>
          </cell>
          <cell r="G442" t="str">
            <v>Средние города</v>
          </cell>
          <cell r="H442" t="str">
            <v>Да</v>
          </cell>
          <cell r="I442">
            <v>17296</v>
          </cell>
          <cell r="J442">
            <v>17605</v>
          </cell>
        </row>
        <row r="443">
          <cell r="C443" t="str">
            <v>Калуга</v>
          </cell>
          <cell r="D443" t="str">
            <v>Калуга</v>
          </cell>
          <cell r="E443" t="str">
            <v>Да</v>
          </cell>
          <cell r="F443" t="str">
            <v>Центральный федеральный округ</v>
          </cell>
          <cell r="G443" t="str">
            <v>Большие города</v>
          </cell>
          <cell r="H443" t="str">
            <v>Да</v>
          </cell>
          <cell r="I443">
            <v>341892</v>
          </cell>
          <cell r="J443">
            <v>336726</v>
          </cell>
        </row>
        <row r="444">
          <cell r="C444" t="str">
            <v>Снежногорск</v>
          </cell>
          <cell r="D444" t="str">
            <v>Снежногорск</v>
          </cell>
          <cell r="E444" t="str">
            <v/>
          </cell>
          <cell r="F444" t="str">
            <v>Северо-западный федеральный округ</v>
          </cell>
          <cell r="G444" t="str">
            <v>Средние города</v>
          </cell>
          <cell r="H444" t="str">
            <v>Нет</v>
          </cell>
          <cell r="I444">
            <v>12650</v>
          </cell>
          <cell r="J444">
            <v>12638</v>
          </cell>
        </row>
        <row r="445">
          <cell r="C445" t="str">
            <v>Нарьян-Мар</v>
          </cell>
          <cell r="D445" t="str">
            <v>Нарьян-Мар</v>
          </cell>
          <cell r="E445" t="str">
            <v>Да</v>
          </cell>
          <cell r="F445" t="str">
            <v>Северо-западный федеральный округ</v>
          </cell>
          <cell r="G445" t="str">
            <v>Средние города</v>
          </cell>
          <cell r="H445" t="str">
            <v>Да</v>
          </cell>
          <cell r="I445">
            <v>24535</v>
          </cell>
          <cell r="J445" t="e">
            <v>#N/A</v>
          </cell>
        </row>
        <row r="446">
          <cell r="C446" t="str">
            <v>Каменск-Уральский</v>
          </cell>
          <cell r="D446" t="str">
            <v>Каменск-Уральский</v>
          </cell>
          <cell r="E446" t="str">
            <v/>
          </cell>
          <cell r="F446" t="str">
            <v>Уральский федеральный округ</v>
          </cell>
          <cell r="G446" t="str">
            <v>Большие города</v>
          </cell>
          <cell r="H446" t="str">
            <v>Да</v>
          </cell>
          <cell r="I446">
            <v>169929</v>
          </cell>
          <cell r="J446">
            <v>167354</v>
          </cell>
        </row>
        <row r="447">
          <cell r="C447" t="str">
            <v>Балахна</v>
          </cell>
          <cell r="D447" t="str">
            <v>Балахна</v>
          </cell>
          <cell r="E447" t="str">
            <v/>
          </cell>
          <cell r="F447" t="str">
            <v>Приволжский федеральный округ</v>
          </cell>
          <cell r="G447" t="str">
            <v>Средние города</v>
          </cell>
          <cell r="H447" t="str">
            <v>Да</v>
          </cell>
          <cell r="I447">
            <v>49626</v>
          </cell>
          <cell r="J447">
            <v>48710</v>
          </cell>
        </row>
        <row r="448">
          <cell r="C448" t="str">
            <v>Богородск</v>
          </cell>
          <cell r="D448" t="str">
            <v>Богородск</v>
          </cell>
          <cell r="E448" t="str">
            <v/>
          </cell>
          <cell r="F448" t="str">
            <v>Приволжский федеральный округ</v>
          </cell>
          <cell r="G448" t="str">
            <v>Средние города</v>
          </cell>
          <cell r="H448" t="str">
            <v>Да</v>
          </cell>
          <cell r="I448">
            <v>34597</v>
          </cell>
          <cell r="J448">
            <v>33931</v>
          </cell>
        </row>
        <row r="449">
          <cell r="C449" t="str">
            <v>Каменск-Шахтинский</v>
          </cell>
          <cell r="D449" t="str">
            <v>Каменск-Шахтинский</v>
          </cell>
          <cell r="E449" t="str">
            <v/>
          </cell>
          <cell r="F449" t="str">
            <v>Южный федеральный округ</v>
          </cell>
          <cell r="G449" t="str">
            <v>Средние города</v>
          </cell>
          <cell r="H449" t="str">
            <v>Да</v>
          </cell>
          <cell r="I449">
            <v>90307</v>
          </cell>
          <cell r="J449">
            <v>88319</v>
          </cell>
        </row>
        <row r="450">
          <cell r="C450" t="str">
            <v>Володарск</v>
          </cell>
          <cell r="D450" t="str">
            <v>Володарск</v>
          </cell>
          <cell r="E450" t="str">
            <v/>
          </cell>
          <cell r="F450" t="str">
            <v>Приволжский федеральный округ</v>
          </cell>
          <cell r="G450" t="str">
            <v>Средние города</v>
          </cell>
          <cell r="H450" t="str">
            <v>Нет</v>
          </cell>
          <cell r="I450">
            <v>10084</v>
          </cell>
          <cell r="J450">
            <v>9907</v>
          </cell>
        </row>
        <row r="451">
          <cell r="C451" t="str">
            <v>Ворсма</v>
          </cell>
          <cell r="D451" t="str">
            <v>Ворсма</v>
          </cell>
          <cell r="E451" t="str">
            <v/>
          </cell>
          <cell r="F451" t="str">
            <v>Приволжский федеральный округ</v>
          </cell>
          <cell r="G451" t="str">
            <v>Средние города</v>
          </cell>
          <cell r="H451" t="str">
            <v>Нет</v>
          </cell>
          <cell r="I451">
            <v>10630</v>
          </cell>
          <cell r="J451">
            <v>10331</v>
          </cell>
        </row>
        <row r="452">
          <cell r="C452" t="str">
            <v>Камышин</v>
          </cell>
          <cell r="D452" t="str">
            <v>Камышин</v>
          </cell>
          <cell r="E452" t="str">
            <v/>
          </cell>
          <cell r="F452" t="str">
            <v>Южный федеральный округ</v>
          </cell>
          <cell r="G452" t="str">
            <v>Большие города</v>
          </cell>
          <cell r="H452" t="str">
            <v>Да</v>
          </cell>
          <cell r="I452">
            <v>111775</v>
          </cell>
          <cell r="J452">
            <v>110318</v>
          </cell>
        </row>
        <row r="453">
          <cell r="C453" t="str">
            <v>Городец</v>
          </cell>
          <cell r="D453" t="str">
            <v>Городец</v>
          </cell>
          <cell r="E453" t="str">
            <v/>
          </cell>
          <cell r="F453" t="str">
            <v>Приволжский федеральный округ</v>
          </cell>
          <cell r="G453" t="str">
            <v>Средние города</v>
          </cell>
          <cell r="H453" t="str">
            <v>Да</v>
          </cell>
          <cell r="I453">
            <v>30530</v>
          </cell>
          <cell r="J453">
            <v>29854</v>
          </cell>
        </row>
        <row r="454">
          <cell r="C454" t="str">
            <v>Кемерово</v>
          </cell>
          <cell r="D454" t="str">
            <v>Кемерово</v>
          </cell>
          <cell r="E454" t="str">
            <v>Да</v>
          </cell>
          <cell r="F454" t="str">
            <v>Сибирский федеральный округ</v>
          </cell>
          <cell r="G454" t="str">
            <v>Большие города</v>
          </cell>
          <cell r="H454" t="str">
            <v>Да</v>
          </cell>
          <cell r="I454">
            <v>556920</v>
          </cell>
          <cell r="J454">
            <v>558662</v>
          </cell>
        </row>
        <row r="455">
          <cell r="C455" t="str">
            <v>Заволжье</v>
          </cell>
          <cell r="D455" t="str">
            <v>Заволжье</v>
          </cell>
          <cell r="E455" t="str">
            <v/>
          </cell>
          <cell r="F455" t="str">
            <v>Приволжский федеральный округ</v>
          </cell>
          <cell r="G455" t="str">
            <v>Средние города</v>
          </cell>
          <cell r="H455" t="str">
            <v>Да</v>
          </cell>
          <cell r="I455">
            <v>38906</v>
          </cell>
          <cell r="J455">
            <v>37758</v>
          </cell>
        </row>
        <row r="456">
          <cell r="C456" t="str">
            <v>Киров</v>
          </cell>
          <cell r="D456" t="str">
            <v>Киров</v>
          </cell>
          <cell r="E456" t="str">
            <v>Да</v>
          </cell>
          <cell r="F456" t="str">
            <v>Приволжский федеральный округ</v>
          </cell>
          <cell r="G456" t="str">
            <v>Большие города</v>
          </cell>
          <cell r="H456" t="str">
            <v>Да</v>
          </cell>
          <cell r="I456">
            <v>501468</v>
          </cell>
          <cell r="J456">
            <v>512954</v>
          </cell>
        </row>
        <row r="457">
          <cell r="C457" t="str">
            <v>Кулебаки</v>
          </cell>
          <cell r="D457" t="str">
            <v>Кулебаки</v>
          </cell>
          <cell r="E457" t="str">
            <v/>
          </cell>
          <cell r="F457" t="str">
            <v>Приволжский федеральный округ</v>
          </cell>
          <cell r="G457" t="str">
            <v>Средние города</v>
          </cell>
          <cell r="H457" t="str">
            <v>Да</v>
          </cell>
          <cell r="I457">
            <v>32943</v>
          </cell>
          <cell r="J457">
            <v>32076</v>
          </cell>
        </row>
        <row r="458">
          <cell r="C458" t="str">
            <v>Лукоянов</v>
          </cell>
          <cell r="D458" t="str">
            <v>Лукоянов</v>
          </cell>
          <cell r="E458" t="str">
            <v/>
          </cell>
          <cell r="F458" t="str">
            <v>Приволжский федеральный округ</v>
          </cell>
          <cell r="G458" t="str">
            <v>Средние города</v>
          </cell>
          <cell r="H458" t="str">
            <v>Да</v>
          </cell>
          <cell r="I458">
            <v>14243</v>
          </cell>
          <cell r="J458">
            <v>13913</v>
          </cell>
        </row>
        <row r="459">
          <cell r="C459" t="str">
            <v>Лысково</v>
          </cell>
          <cell r="D459" t="str">
            <v>Лысково</v>
          </cell>
          <cell r="E459" t="str">
            <v/>
          </cell>
          <cell r="F459" t="str">
            <v>Приволжский федеральный округ</v>
          </cell>
          <cell r="G459" t="str">
            <v>Средние города</v>
          </cell>
          <cell r="H459" t="str">
            <v>Да</v>
          </cell>
          <cell r="I459">
            <v>21308</v>
          </cell>
          <cell r="J459">
            <v>21176</v>
          </cell>
        </row>
        <row r="460">
          <cell r="C460" t="str">
            <v>Навашино</v>
          </cell>
          <cell r="D460" t="str">
            <v>Навашино</v>
          </cell>
          <cell r="E460" t="str">
            <v/>
          </cell>
          <cell r="F460" t="str">
            <v>Приволжский федеральный округ</v>
          </cell>
          <cell r="G460" t="str">
            <v>Средние города</v>
          </cell>
          <cell r="H460" t="str">
            <v>Нет</v>
          </cell>
          <cell r="I460">
            <v>15281</v>
          </cell>
          <cell r="J460">
            <v>14707</v>
          </cell>
        </row>
        <row r="461">
          <cell r="C461" t="str">
            <v>Кирово-Чепецк</v>
          </cell>
          <cell r="D461" t="str">
            <v>Кирово-Чепецк</v>
          </cell>
          <cell r="E461" t="str">
            <v/>
          </cell>
          <cell r="F461" t="str">
            <v>Приволжский федеральный округ</v>
          </cell>
          <cell r="G461" t="str">
            <v>Средние города</v>
          </cell>
          <cell r="H461" t="str">
            <v>Да</v>
          </cell>
          <cell r="I461">
            <v>74134</v>
          </cell>
          <cell r="J461">
            <v>70722</v>
          </cell>
        </row>
        <row r="462">
          <cell r="C462" t="str">
            <v>Киселёвск</v>
          </cell>
          <cell r="D462" t="str">
            <v>Киселевск</v>
          </cell>
          <cell r="E462" t="str">
            <v/>
          </cell>
          <cell r="F462" t="str">
            <v>Сибирский федеральный округ</v>
          </cell>
          <cell r="G462" t="str">
            <v>Средние города</v>
          </cell>
          <cell r="H462" t="str">
            <v>Да</v>
          </cell>
          <cell r="I462">
            <v>92210</v>
          </cell>
          <cell r="J462">
            <v>88192</v>
          </cell>
        </row>
        <row r="463">
          <cell r="C463" t="str">
            <v>Первомайск</v>
          </cell>
          <cell r="D463" t="str">
            <v>Первомайск</v>
          </cell>
          <cell r="E463" t="str">
            <v/>
          </cell>
          <cell r="F463" t="str">
            <v>Приволжский федеральный округ</v>
          </cell>
          <cell r="G463" t="str">
            <v>Средние города</v>
          </cell>
          <cell r="H463" t="str">
            <v>Нет</v>
          </cell>
          <cell r="I463">
            <v>13828</v>
          </cell>
          <cell r="J463">
            <v>13362</v>
          </cell>
        </row>
        <row r="464">
          <cell r="C464" t="str">
            <v>Кисловодск</v>
          </cell>
          <cell r="D464" t="str">
            <v>Кисловодск</v>
          </cell>
          <cell r="E464" t="str">
            <v/>
          </cell>
          <cell r="F464" t="str">
            <v>Северо-кавказский федеральный округ</v>
          </cell>
          <cell r="G464" t="str">
            <v>Большие города</v>
          </cell>
          <cell r="H464" t="str">
            <v>Да</v>
          </cell>
          <cell r="I464">
            <v>129861</v>
          </cell>
          <cell r="J464">
            <v>129098</v>
          </cell>
        </row>
        <row r="465">
          <cell r="C465" t="str">
            <v>Семёнов</v>
          </cell>
          <cell r="D465" t="str">
            <v>Семенов</v>
          </cell>
          <cell r="E465" t="str">
            <v/>
          </cell>
          <cell r="F465" t="str">
            <v>Приволжский федеральный округ</v>
          </cell>
          <cell r="G465" t="str">
            <v>Средние города</v>
          </cell>
          <cell r="H465" t="str">
            <v>Да</v>
          </cell>
          <cell r="I465">
            <v>24536</v>
          </cell>
          <cell r="J465">
            <v>24180</v>
          </cell>
        </row>
        <row r="466">
          <cell r="C466" t="str">
            <v>Сергач</v>
          </cell>
          <cell r="D466" t="str">
            <v>Сергач</v>
          </cell>
          <cell r="E466" t="str">
            <v/>
          </cell>
          <cell r="F466" t="str">
            <v>Приволжский федеральный округ</v>
          </cell>
          <cell r="G466" t="str">
            <v>Средние города</v>
          </cell>
          <cell r="H466" t="str">
            <v>Да</v>
          </cell>
          <cell r="I466">
            <v>20370</v>
          </cell>
          <cell r="J466">
            <v>19997</v>
          </cell>
        </row>
        <row r="467">
          <cell r="C467" t="str">
            <v>Урень</v>
          </cell>
          <cell r="D467" t="str">
            <v>Урень</v>
          </cell>
          <cell r="E467" t="str">
            <v/>
          </cell>
          <cell r="F467" t="str">
            <v>Приволжский федеральный округ</v>
          </cell>
          <cell r="G467" t="str">
            <v>Средние города</v>
          </cell>
          <cell r="H467" t="str">
            <v>Нет</v>
          </cell>
          <cell r="I467">
            <v>12257</v>
          </cell>
          <cell r="J467">
            <v>12205</v>
          </cell>
        </row>
        <row r="468">
          <cell r="C468" t="str">
            <v>Чкаловск</v>
          </cell>
          <cell r="D468" t="str">
            <v>Чкаловск</v>
          </cell>
          <cell r="E468" t="str">
            <v/>
          </cell>
          <cell r="F468" t="str">
            <v>Приволжский федеральный округ</v>
          </cell>
          <cell r="G468" t="str">
            <v>Средние города</v>
          </cell>
          <cell r="H468" t="str">
            <v>Нет</v>
          </cell>
          <cell r="I468">
            <v>11601</v>
          </cell>
          <cell r="J468">
            <v>11354</v>
          </cell>
        </row>
        <row r="469">
          <cell r="C469" t="str">
            <v>Шахунья</v>
          </cell>
          <cell r="D469" t="str">
            <v>Шахунья</v>
          </cell>
          <cell r="E469" t="str">
            <v/>
          </cell>
          <cell r="F469" t="str">
            <v>Приволжский федеральный округ</v>
          </cell>
          <cell r="G469" t="str">
            <v>Средние города</v>
          </cell>
          <cell r="H469" t="str">
            <v>Нет</v>
          </cell>
          <cell r="I469">
            <v>20370</v>
          </cell>
          <cell r="J469">
            <v>19790</v>
          </cell>
        </row>
        <row r="470">
          <cell r="C470" t="str">
            <v>Боровичи</v>
          </cell>
          <cell r="D470" t="str">
            <v>Боровичи</v>
          </cell>
          <cell r="E470" t="str">
            <v/>
          </cell>
          <cell r="F470" t="str">
            <v>Северо-западный федеральный округ</v>
          </cell>
          <cell r="G470" t="str">
            <v>Средние города</v>
          </cell>
          <cell r="H470" t="str">
            <v>Да</v>
          </cell>
          <cell r="I470">
            <v>51555</v>
          </cell>
          <cell r="J470">
            <v>49071</v>
          </cell>
        </row>
        <row r="471">
          <cell r="C471" t="str">
            <v>Валдай</v>
          </cell>
          <cell r="D471" t="str">
            <v>Валдай</v>
          </cell>
          <cell r="E471" t="str">
            <v/>
          </cell>
          <cell r="F471" t="str">
            <v>Северо-западный федеральный округ</v>
          </cell>
          <cell r="G471" t="str">
            <v>Средние города</v>
          </cell>
          <cell r="H471" t="str">
            <v>Да</v>
          </cell>
          <cell r="I471">
            <v>14589</v>
          </cell>
          <cell r="J471">
            <v>14119</v>
          </cell>
        </row>
        <row r="472">
          <cell r="C472" t="str">
            <v>Ковров</v>
          </cell>
          <cell r="D472" t="str">
            <v>Ковров</v>
          </cell>
          <cell r="E472" t="str">
            <v/>
          </cell>
          <cell r="F472" t="str">
            <v>Центральный федеральный округ</v>
          </cell>
          <cell r="G472" t="str">
            <v>Большие города</v>
          </cell>
          <cell r="H472" t="str">
            <v>Да</v>
          </cell>
          <cell r="I472">
            <v>138552</v>
          </cell>
          <cell r="J472">
            <v>135949</v>
          </cell>
        </row>
        <row r="473">
          <cell r="C473" t="str">
            <v>Малая Вишера</v>
          </cell>
          <cell r="D473" t="str">
            <v>Малая Вишера</v>
          </cell>
          <cell r="E473" t="str">
            <v/>
          </cell>
          <cell r="F473" t="str">
            <v>Северо-западный федеральный округ</v>
          </cell>
          <cell r="G473" t="str">
            <v>Средние города</v>
          </cell>
          <cell r="H473" t="str">
            <v>Да</v>
          </cell>
          <cell r="I473">
            <v>11297</v>
          </cell>
          <cell r="J473">
            <v>10371</v>
          </cell>
        </row>
        <row r="474">
          <cell r="C474" t="str">
            <v>Окуловка</v>
          </cell>
          <cell r="D474" t="str">
            <v>Окуловка</v>
          </cell>
          <cell r="E474" t="str">
            <v/>
          </cell>
          <cell r="F474" t="str">
            <v>Северо-западный федеральный округ</v>
          </cell>
          <cell r="G474" t="str">
            <v>Средние города</v>
          </cell>
          <cell r="H474" t="str">
            <v>Нет</v>
          </cell>
          <cell r="I474">
            <v>11735</v>
          </cell>
          <cell r="J474">
            <v>10011</v>
          </cell>
        </row>
        <row r="475">
          <cell r="C475" t="str">
            <v>Пестово</v>
          </cell>
          <cell r="D475" t="str">
            <v>Пестово</v>
          </cell>
          <cell r="E475" t="str">
            <v/>
          </cell>
          <cell r="F475" t="str">
            <v>Северо-западный федеральный округ</v>
          </cell>
          <cell r="G475" t="str">
            <v>Средние города</v>
          </cell>
          <cell r="H475" t="str">
            <v>Да</v>
          </cell>
          <cell r="I475">
            <v>15593</v>
          </cell>
          <cell r="J475">
            <v>15137</v>
          </cell>
        </row>
        <row r="476">
          <cell r="C476" t="str">
            <v>Сольцы</v>
          </cell>
          <cell r="D476" t="str">
            <v>Сольцы</v>
          </cell>
          <cell r="E476" t="str">
            <v/>
          </cell>
          <cell r="F476" t="str">
            <v>Северо-западный федеральный округ</v>
          </cell>
          <cell r="G476" t="str">
            <v>Средние города</v>
          </cell>
          <cell r="H476" t="str">
            <v>Нет</v>
          </cell>
          <cell r="I476">
            <v>10317</v>
          </cell>
          <cell r="J476">
            <v>8675</v>
          </cell>
        </row>
        <row r="477">
          <cell r="C477" t="str">
            <v>Старая Русса</v>
          </cell>
          <cell r="D477" t="str">
            <v>Старая Русса</v>
          </cell>
          <cell r="E477" t="str">
            <v/>
          </cell>
          <cell r="F477" t="str">
            <v>Северо-западный федеральный округ</v>
          </cell>
          <cell r="G477" t="str">
            <v>Средние города</v>
          </cell>
          <cell r="H477" t="str">
            <v>Да</v>
          </cell>
          <cell r="I477">
            <v>29489</v>
          </cell>
          <cell r="J477">
            <v>28043</v>
          </cell>
        </row>
        <row r="478">
          <cell r="C478" t="str">
            <v>Чудово</v>
          </cell>
          <cell r="D478" t="str">
            <v>Чудово</v>
          </cell>
          <cell r="E478" t="str">
            <v/>
          </cell>
          <cell r="F478" t="str">
            <v>Северо-западный федеральный округ</v>
          </cell>
          <cell r="G478" t="str">
            <v>Средние города</v>
          </cell>
          <cell r="H478" t="str">
            <v>Да</v>
          </cell>
          <cell r="I478">
            <v>14973</v>
          </cell>
          <cell r="J478">
            <v>14056</v>
          </cell>
        </row>
        <row r="479">
          <cell r="C479" t="str">
            <v>Барабинск</v>
          </cell>
          <cell r="D479" t="str">
            <v>Барабинск</v>
          </cell>
          <cell r="E479" t="str">
            <v/>
          </cell>
          <cell r="F479" t="str">
            <v>Сибирский федеральный округ</v>
          </cell>
          <cell r="G479" t="str">
            <v>Средние города</v>
          </cell>
          <cell r="H479" t="str">
            <v>Нет</v>
          </cell>
          <cell r="I479">
            <v>29307</v>
          </cell>
          <cell r="J479">
            <v>28786</v>
          </cell>
        </row>
        <row r="480">
          <cell r="C480" t="str">
            <v>Кострома</v>
          </cell>
          <cell r="D480" t="str">
            <v>Кострома</v>
          </cell>
          <cell r="E480" t="str">
            <v>Да</v>
          </cell>
          <cell r="F480" t="str">
            <v>Центральный федеральный округ</v>
          </cell>
          <cell r="G480" t="str">
            <v>Большие города</v>
          </cell>
          <cell r="H480" t="str">
            <v>Да</v>
          </cell>
          <cell r="I480">
            <v>277648</v>
          </cell>
          <cell r="J480">
            <v>276064</v>
          </cell>
        </row>
        <row r="481">
          <cell r="C481" t="str">
            <v>Болотное</v>
          </cell>
          <cell r="D481" t="str">
            <v>Болотное</v>
          </cell>
          <cell r="E481" t="str">
            <v/>
          </cell>
          <cell r="F481" t="str">
            <v>Сибирский федеральный округ</v>
          </cell>
          <cell r="G481" t="str">
            <v>Средние города</v>
          </cell>
          <cell r="H481" t="str">
            <v>Нет</v>
          </cell>
          <cell r="I481">
            <v>15739</v>
          </cell>
          <cell r="J481">
            <v>15721</v>
          </cell>
        </row>
        <row r="482">
          <cell r="C482" t="str">
            <v>Искитим</v>
          </cell>
          <cell r="D482" t="str">
            <v>Искитим</v>
          </cell>
          <cell r="E482" t="str">
            <v/>
          </cell>
          <cell r="F482" t="str">
            <v>Сибирский федеральный округ</v>
          </cell>
          <cell r="G482" t="str">
            <v>Средние города</v>
          </cell>
          <cell r="H482" t="str">
            <v>Да</v>
          </cell>
          <cell r="I482">
            <v>57416</v>
          </cell>
          <cell r="J482">
            <v>56411</v>
          </cell>
        </row>
        <row r="483">
          <cell r="C483" t="str">
            <v>Карасук</v>
          </cell>
          <cell r="D483" t="str">
            <v>Карасук</v>
          </cell>
          <cell r="E483" t="str">
            <v/>
          </cell>
          <cell r="F483" t="str">
            <v>Сибирский федеральный округ</v>
          </cell>
          <cell r="G483" t="str">
            <v>Средние города</v>
          </cell>
          <cell r="H483" t="str">
            <v>Нет</v>
          </cell>
          <cell r="I483">
            <v>27332</v>
          </cell>
          <cell r="J483">
            <v>26673</v>
          </cell>
        </row>
        <row r="484">
          <cell r="C484" t="str">
            <v>Каргат</v>
          </cell>
          <cell r="D484" t="str">
            <v>Каргат</v>
          </cell>
          <cell r="E484" t="str">
            <v/>
          </cell>
          <cell r="F484" t="str">
            <v>Сибирский федеральный округ</v>
          </cell>
          <cell r="G484" t="str">
            <v>Средние города</v>
          </cell>
          <cell r="H484" t="str">
            <v>Нет</v>
          </cell>
          <cell r="I484">
            <v>10620</v>
          </cell>
          <cell r="J484">
            <v>9163</v>
          </cell>
        </row>
        <row r="485">
          <cell r="C485" t="str">
            <v>Колывань</v>
          </cell>
          <cell r="D485" t="str">
            <v>Колывань</v>
          </cell>
          <cell r="E485" t="str">
            <v/>
          </cell>
          <cell r="F485" t="str">
            <v>Сибирский федеральный округ</v>
          </cell>
          <cell r="G485" t="str">
            <v>Средние города</v>
          </cell>
          <cell r="H485" t="str">
            <v>Нет</v>
          </cell>
          <cell r="I485">
            <v>12513</v>
          </cell>
          <cell r="J485">
            <v>12285</v>
          </cell>
        </row>
        <row r="486">
          <cell r="C486" t="str">
            <v>Кольцово</v>
          </cell>
          <cell r="D486" t="str">
            <v>Кольцово</v>
          </cell>
          <cell r="E486" t="str">
            <v/>
          </cell>
          <cell r="F486" t="str">
            <v>Сибирский федеральный округ</v>
          </cell>
          <cell r="G486" t="str">
            <v>Средние города</v>
          </cell>
          <cell r="H486" t="str">
            <v>Нет</v>
          </cell>
          <cell r="I486">
            <v>15531</v>
          </cell>
          <cell r="J486">
            <v>17450</v>
          </cell>
        </row>
        <row r="487">
          <cell r="C487" t="str">
            <v>Коченёво</v>
          </cell>
          <cell r="D487" t="str">
            <v>Коченево</v>
          </cell>
          <cell r="E487" t="str">
            <v/>
          </cell>
          <cell r="F487" t="str">
            <v>Сибирский федеральный округ</v>
          </cell>
          <cell r="G487" t="str">
            <v>Средние города</v>
          </cell>
          <cell r="H487" t="str">
            <v>Нет</v>
          </cell>
          <cell r="I487">
            <v>16580</v>
          </cell>
          <cell r="J487">
            <v>17180</v>
          </cell>
        </row>
        <row r="488">
          <cell r="C488" t="str">
            <v>Краснообск</v>
          </cell>
          <cell r="D488" t="str">
            <v>Краснообск</v>
          </cell>
          <cell r="E488" t="str">
            <v/>
          </cell>
          <cell r="F488" t="str">
            <v>Сибирский федеральный округ</v>
          </cell>
          <cell r="G488" t="str">
            <v>Средние города</v>
          </cell>
          <cell r="H488" t="str">
            <v>Нет</v>
          </cell>
          <cell r="I488">
            <v>22913</v>
          </cell>
          <cell r="J488">
            <v>26241</v>
          </cell>
        </row>
        <row r="489">
          <cell r="C489" t="str">
            <v>Криводановка</v>
          </cell>
          <cell r="D489" t="str">
            <v>Криводановка</v>
          </cell>
          <cell r="E489" t="str">
            <v/>
          </cell>
          <cell r="F489" t="str">
            <v>Сибирский федеральный округ</v>
          </cell>
          <cell r="G489" t="str">
            <v>Средние города</v>
          </cell>
          <cell r="H489" t="str">
            <v>Нет</v>
          </cell>
          <cell r="I489">
            <v>10051</v>
          </cell>
          <cell r="J489" t="e">
            <v>#N/A</v>
          </cell>
        </row>
        <row r="490">
          <cell r="C490" t="str">
            <v>Куйбышев</v>
          </cell>
          <cell r="D490" t="str">
            <v>Куйбышев</v>
          </cell>
          <cell r="E490" t="str">
            <v/>
          </cell>
          <cell r="F490" t="str">
            <v>Сибирский федеральный округ</v>
          </cell>
          <cell r="G490" t="str">
            <v>Средние города</v>
          </cell>
          <cell r="H490" t="str">
            <v>Да</v>
          </cell>
          <cell r="I490">
            <v>44616</v>
          </cell>
          <cell r="J490">
            <v>43796</v>
          </cell>
        </row>
        <row r="491">
          <cell r="C491" t="str">
            <v>Купино</v>
          </cell>
          <cell r="D491" t="str">
            <v>Купино</v>
          </cell>
          <cell r="E491" t="str">
            <v/>
          </cell>
          <cell r="F491" t="str">
            <v>Сибирский федеральный округ</v>
          </cell>
          <cell r="G491" t="str">
            <v>Средние города</v>
          </cell>
          <cell r="H491" t="str">
            <v>Нет</v>
          </cell>
          <cell r="I491">
            <v>13897</v>
          </cell>
          <cell r="J491">
            <v>13708</v>
          </cell>
        </row>
        <row r="492">
          <cell r="C492" t="str">
            <v>Линёво</v>
          </cell>
          <cell r="D492" t="str">
            <v>Линево</v>
          </cell>
          <cell r="E492" t="str">
            <v/>
          </cell>
          <cell r="F492" t="str">
            <v>Сибирский федеральный округ</v>
          </cell>
          <cell r="G492" t="str">
            <v>Средние города</v>
          </cell>
          <cell r="H492" t="str">
            <v>Нет</v>
          </cell>
          <cell r="I492">
            <v>18728</v>
          </cell>
          <cell r="J492">
            <v>18051</v>
          </cell>
        </row>
        <row r="493">
          <cell r="C493" t="str">
            <v>Маслянино</v>
          </cell>
          <cell r="D493" t="str">
            <v>Маслянино</v>
          </cell>
          <cell r="E493" t="str">
            <v/>
          </cell>
          <cell r="F493" t="str">
            <v>Сибирский федеральный округ</v>
          </cell>
          <cell r="G493" t="str">
            <v>Средние города</v>
          </cell>
          <cell r="H493" t="str">
            <v>Нет</v>
          </cell>
          <cell r="I493">
            <v>12799</v>
          </cell>
          <cell r="J493">
            <v>12924</v>
          </cell>
        </row>
        <row r="494">
          <cell r="C494" t="str">
            <v>Котлас</v>
          </cell>
          <cell r="D494" t="str">
            <v>Котлас</v>
          </cell>
          <cell r="E494" t="str">
            <v/>
          </cell>
          <cell r="F494" t="str">
            <v>Северо-западный федеральный округ</v>
          </cell>
          <cell r="G494" t="str">
            <v>Средние города</v>
          </cell>
          <cell r="H494" t="str">
            <v>Да</v>
          </cell>
          <cell r="I494">
            <v>61512</v>
          </cell>
          <cell r="J494">
            <v>61821</v>
          </cell>
        </row>
        <row r="495">
          <cell r="C495" t="str">
            <v>Обь</v>
          </cell>
          <cell r="D495" t="str">
            <v>Обь</v>
          </cell>
          <cell r="E495" t="str">
            <v/>
          </cell>
          <cell r="F495" t="str">
            <v>Сибирский федеральный округ</v>
          </cell>
          <cell r="G495" t="str">
            <v>Средние города</v>
          </cell>
          <cell r="H495" t="str">
            <v>Да</v>
          </cell>
          <cell r="I495">
            <v>28913</v>
          </cell>
          <cell r="J495">
            <v>29739</v>
          </cell>
        </row>
        <row r="496">
          <cell r="C496" t="str">
            <v>Сузун</v>
          </cell>
          <cell r="D496" t="str">
            <v>Сузун</v>
          </cell>
          <cell r="E496" t="str">
            <v/>
          </cell>
          <cell r="F496" t="str">
            <v>Сибирский федеральный округ</v>
          </cell>
          <cell r="G496" t="str">
            <v>Средние города</v>
          </cell>
          <cell r="H496" t="str">
            <v>Нет</v>
          </cell>
          <cell r="I496">
            <v>15550</v>
          </cell>
          <cell r="J496">
            <v>15389</v>
          </cell>
        </row>
        <row r="497">
          <cell r="C497" t="str">
            <v>Татарск</v>
          </cell>
          <cell r="D497" t="str">
            <v>Татарск</v>
          </cell>
          <cell r="E497" t="str">
            <v/>
          </cell>
          <cell r="F497" t="str">
            <v>Сибирский федеральный округ</v>
          </cell>
          <cell r="G497" t="str">
            <v>Средние города</v>
          </cell>
          <cell r="H497" t="str">
            <v>Нет</v>
          </cell>
          <cell r="I497">
            <v>24073</v>
          </cell>
          <cell r="J497">
            <v>23523</v>
          </cell>
        </row>
        <row r="498">
          <cell r="C498" t="str">
            <v>Тогучин</v>
          </cell>
          <cell r="D498" t="str">
            <v>Тогучин</v>
          </cell>
          <cell r="E498" t="str">
            <v/>
          </cell>
          <cell r="F498" t="str">
            <v>Сибирский федеральный округ</v>
          </cell>
          <cell r="G498" t="str">
            <v>Средние города</v>
          </cell>
          <cell r="H498" t="str">
            <v>Да</v>
          </cell>
          <cell r="I498">
            <v>21159</v>
          </cell>
          <cell r="J498">
            <v>21063</v>
          </cell>
        </row>
        <row r="499">
          <cell r="C499" t="str">
            <v>Черепаново</v>
          </cell>
          <cell r="D499" t="str">
            <v>Черепаново</v>
          </cell>
          <cell r="E499" t="str">
            <v/>
          </cell>
          <cell r="F499" t="str">
            <v>Сибирский федеральный округ</v>
          </cell>
          <cell r="G499" t="str">
            <v>Средние города</v>
          </cell>
          <cell r="H499" t="str">
            <v>Нет</v>
          </cell>
          <cell r="I499">
            <v>19612</v>
          </cell>
          <cell r="J499">
            <v>19439</v>
          </cell>
        </row>
        <row r="500">
          <cell r="C500" t="str">
            <v>Чулым</v>
          </cell>
          <cell r="D500" t="str">
            <v>Чулым</v>
          </cell>
          <cell r="E500" t="str">
            <v/>
          </cell>
          <cell r="F500" t="str">
            <v>Сибирский федеральный округ</v>
          </cell>
          <cell r="G500" t="str">
            <v>Средние города</v>
          </cell>
          <cell r="H500" t="str">
            <v>Нет</v>
          </cell>
          <cell r="I500">
            <v>11312</v>
          </cell>
          <cell r="J500">
            <v>11144</v>
          </cell>
        </row>
        <row r="501">
          <cell r="C501" t="str">
            <v>Большеречье</v>
          </cell>
          <cell r="D501" t="str">
            <v>Большеречье</v>
          </cell>
          <cell r="E501" t="str">
            <v/>
          </cell>
          <cell r="F501" t="str">
            <v>Сибирский федеральный округ</v>
          </cell>
          <cell r="G501" t="str">
            <v>Средние города</v>
          </cell>
          <cell r="H501" t="str">
            <v>Нет</v>
          </cell>
          <cell r="I501">
            <v>10400</v>
          </cell>
          <cell r="J501">
            <v>10452</v>
          </cell>
        </row>
        <row r="502">
          <cell r="C502" t="str">
            <v>Исилькуль</v>
          </cell>
          <cell r="D502" t="str">
            <v>Исилькуль</v>
          </cell>
          <cell r="E502" t="str">
            <v/>
          </cell>
          <cell r="F502" t="str">
            <v>Сибирский федеральный округ</v>
          </cell>
          <cell r="G502" t="str">
            <v>Средние города</v>
          </cell>
          <cell r="H502" t="str">
            <v>Нет</v>
          </cell>
          <cell r="I502">
            <v>23600</v>
          </cell>
          <cell r="J502">
            <v>22615</v>
          </cell>
        </row>
        <row r="503">
          <cell r="C503" t="str">
            <v>Калачинск</v>
          </cell>
          <cell r="D503" t="str">
            <v>Калачинск</v>
          </cell>
          <cell r="E503" t="str">
            <v/>
          </cell>
          <cell r="F503" t="str">
            <v>Сибирский федеральный округ</v>
          </cell>
          <cell r="G503" t="str">
            <v>Средние города</v>
          </cell>
          <cell r="H503" t="str">
            <v>Нет</v>
          </cell>
          <cell r="I503">
            <v>22700</v>
          </cell>
          <cell r="J503">
            <v>22587</v>
          </cell>
        </row>
        <row r="504">
          <cell r="C504" t="str">
            <v>Любинский</v>
          </cell>
          <cell r="D504" t="str">
            <v>Любинский</v>
          </cell>
          <cell r="E504" t="str">
            <v/>
          </cell>
          <cell r="F504" t="str">
            <v>Сибирский федеральный округ</v>
          </cell>
          <cell r="G504" t="str">
            <v>Средние города</v>
          </cell>
          <cell r="H504" t="str">
            <v>Нет</v>
          </cell>
          <cell r="I504">
            <v>10435</v>
          </cell>
          <cell r="J504">
            <v>10389</v>
          </cell>
        </row>
        <row r="505">
          <cell r="C505" t="str">
            <v>Муромцево</v>
          </cell>
          <cell r="D505" t="str">
            <v>Муромцево</v>
          </cell>
          <cell r="E505" t="str">
            <v/>
          </cell>
          <cell r="F505" t="str">
            <v>Сибирский федеральный округ</v>
          </cell>
          <cell r="G505" t="str">
            <v>Средние города</v>
          </cell>
          <cell r="H505" t="str">
            <v>Нет</v>
          </cell>
          <cell r="I505">
            <v>10400</v>
          </cell>
          <cell r="J505">
            <v>10265</v>
          </cell>
        </row>
        <row r="506">
          <cell r="C506" t="str">
            <v>Называевск</v>
          </cell>
          <cell r="D506" t="str">
            <v>Называевск</v>
          </cell>
          <cell r="E506" t="str">
            <v/>
          </cell>
          <cell r="F506" t="str">
            <v>Сибирский федеральный округ</v>
          </cell>
          <cell r="G506" t="str">
            <v>Средние города</v>
          </cell>
          <cell r="H506" t="str">
            <v>Нет</v>
          </cell>
          <cell r="I506">
            <v>11300</v>
          </cell>
          <cell r="J506">
            <v>10936</v>
          </cell>
        </row>
        <row r="507">
          <cell r="C507" t="str">
            <v>Краснодар</v>
          </cell>
          <cell r="D507" t="str">
            <v>Краснодар</v>
          </cell>
          <cell r="E507" t="str">
            <v>Да</v>
          </cell>
          <cell r="F507" t="str">
            <v>Южный федеральный округ</v>
          </cell>
          <cell r="G507" t="str">
            <v>Большие города</v>
          </cell>
          <cell r="H507" t="str">
            <v>Да</v>
          </cell>
          <cell r="I507">
            <v>881476</v>
          </cell>
          <cell r="J507">
            <v>918145</v>
          </cell>
        </row>
        <row r="508">
          <cell r="C508" t="str">
            <v>Таврическое</v>
          </cell>
          <cell r="D508" t="str">
            <v>Таврическое</v>
          </cell>
          <cell r="E508" t="str">
            <v/>
          </cell>
          <cell r="F508" t="str">
            <v>Сибирский федеральный округ</v>
          </cell>
          <cell r="G508" t="str">
            <v>Средние города</v>
          </cell>
          <cell r="H508" t="str">
            <v>Нет</v>
          </cell>
          <cell r="I508">
            <v>12700</v>
          </cell>
          <cell r="J508">
            <v>12539</v>
          </cell>
        </row>
        <row r="509">
          <cell r="C509" t="str">
            <v>Тара</v>
          </cell>
          <cell r="D509" t="str">
            <v>Тара</v>
          </cell>
          <cell r="E509" t="str">
            <v/>
          </cell>
          <cell r="F509" t="str">
            <v>Сибирский федеральный округ</v>
          </cell>
          <cell r="G509" t="str">
            <v>Средние города</v>
          </cell>
          <cell r="H509" t="str">
            <v>Нет</v>
          </cell>
          <cell r="I509">
            <v>28000</v>
          </cell>
          <cell r="J509">
            <v>27975</v>
          </cell>
        </row>
        <row r="510">
          <cell r="C510" t="str">
            <v>Тюкалинск</v>
          </cell>
          <cell r="D510" t="str">
            <v>Тюкалинск</v>
          </cell>
          <cell r="E510" t="str">
            <v/>
          </cell>
          <cell r="F510" t="str">
            <v>Сибирский федеральный округ</v>
          </cell>
          <cell r="G510" t="str">
            <v>Средние города</v>
          </cell>
          <cell r="H510" t="str">
            <v>Нет</v>
          </cell>
          <cell r="I510">
            <v>10500</v>
          </cell>
          <cell r="J510">
            <v>10231</v>
          </cell>
        </row>
        <row r="511">
          <cell r="C511" t="str">
            <v>Черлак</v>
          </cell>
          <cell r="D511" t="str">
            <v>Черлак</v>
          </cell>
          <cell r="E511" t="str">
            <v/>
          </cell>
          <cell r="F511" t="str">
            <v>Сибирский федеральный округ</v>
          </cell>
          <cell r="G511" t="str">
            <v>Средние города</v>
          </cell>
          <cell r="H511" t="str">
            <v>Нет</v>
          </cell>
          <cell r="I511">
            <v>10500</v>
          </cell>
          <cell r="J511">
            <v>10474</v>
          </cell>
        </row>
        <row r="512">
          <cell r="C512" t="str">
            <v>Абдулино</v>
          </cell>
          <cell r="D512" t="str">
            <v>Абдулино</v>
          </cell>
          <cell r="E512" t="str">
            <v/>
          </cell>
          <cell r="F512" t="str">
            <v>Приволжский федеральный округ</v>
          </cell>
          <cell r="G512" t="str">
            <v>Средние города</v>
          </cell>
          <cell r="H512" t="str">
            <v>Да</v>
          </cell>
          <cell r="I512">
            <v>19320</v>
          </cell>
          <cell r="J512">
            <v>18768</v>
          </cell>
        </row>
        <row r="513">
          <cell r="C513" t="str">
            <v>Акбулак</v>
          </cell>
          <cell r="D513" t="str">
            <v>Акбулак</v>
          </cell>
          <cell r="E513" t="str">
            <v/>
          </cell>
          <cell r="F513" t="str">
            <v>Приволжский федеральный округ</v>
          </cell>
          <cell r="G513" t="str">
            <v>Средние города</v>
          </cell>
          <cell r="H513" t="str">
            <v>Да</v>
          </cell>
          <cell r="I513">
            <v>15061</v>
          </cell>
          <cell r="J513" t="e">
            <v>#N/A</v>
          </cell>
        </row>
        <row r="514">
          <cell r="C514" t="str">
            <v>Бугуруслан</v>
          </cell>
          <cell r="D514" t="str">
            <v>Бугуруслан</v>
          </cell>
          <cell r="E514" t="str">
            <v/>
          </cell>
          <cell r="F514" t="str">
            <v>Приволжский федеральный округ</v>
          </cell>
          <cell r="G514" t="str">
            <v>Средние города</v>
          </cell>
          <cell r="H514" t="str">
            <v>Да</v>
          </cell>
          <cell r="I514">
            <v>49845</v>
          </cell>
          <cell r="J514">
            <v>48669</v>
          </cell>
        </row>
        <row r="515">
          <cell r="C515" t="str">
            <v>Краснокамск</v>
          </cell>
          <cell r="D515" t="str">
            <v>Краснокамск</v>
          </cell>
          <cell r="E515" t="str">
            <v/>
          </cell>
          <cell r="F515" t="str">
            <v>Приволжский федеральный округ</v>
          </cell>
          <cell r="G515" t="str">
            <v>Средние города</v>
          </cell>
          <cell r="H515" t="str">
            <v>Да</v>
          </cell>
          <cell r="I515">
            <v>53964</v>
          </cell>
          <cell r="J515">
            <v>53245</v>
          </cell>
        </row>
        <row r="516">
          <cell r="C516" t="str">
            <v>Гай</v>
          </cell>
          <cell r="D516" t="str">
            <v>Гай</v>
          </cell>
          <cell r="E516" t="str">
            <v/>
          </cell>
          <cell r="F516" t="str">
            <v>Приволжский федеральный округ</v>
          </cell>
          <cell r="G516" t="str">
            <v>Средние города</v>
          </cell>
          <cell r="H516" t="str">
            <v>Да</v>
          </cell>
          <cell r="I516">
            <v>35648</v>
          </cell>
          <cell r="J516">
            <v>34205</v>
          </cell>
        </row>
        <row r="517">
          <cell r="C517" t="str">
            <v>Илек</v>
          </cell>
          <cell r="D517" t="str">
            <v>Илек</v>
          </cell>
          <cell r="E517" t="str">
            <v/>
          </cell>
          <cell r="F517" t="str">
            <v>Приволжский федеральный округ</v>
          </cell>
          <cell r="G517" t="str">
            <v>Средние города</v>
          </cell>
          <cell r="H517" t="str">
            <v>Да</v>
          </cell>
          <cell r="I517">
            <v>10070</v>
          </cell>
          <cell r="J517" t="e">
            <v>#N/A</v>
          </cell>
        </row>
        <row r="518">
          <cell r="C518" t="str">
            <v>Кувандык</v>
          </cell>
          <cell r="D518" t="str">
            <v>Кувандык</v>
          </cell>
          <cell r="E518" t="str">
            <v/>
          </cell>
          <cell r="F518" t="str">
            <v>Приволжский федеральный округ</v>
          </cell>
          <cell r="G518" t="str">
            <v>Средние города</v>
          </cell>
          <cell r="H518" t="str">
            <v>Да</v>
          </cell>
          <cell r="I518">
            <v>24408</v>
          </cell>
          <cell r="J518">
            <v>23373</v>
          </cell>
        </row>
        <row r="519">
          <cell r="C519" t="str">
            <v>Медногорск</v>
          </cell>
          <cell r="D519" t="str">
            <v>Медногорск</v>
          </cell>
          <cell r="E519" t="str">
            <v/>
          </cell>
          <cell r="F519" t="str">
            <v>Приволжский федеральный округ</v>
          </cell>
          <cell r="G519" t="str">
            <v>Средние города</v>
          </cell>
          <cell r="H519" t="str">
            <v>Да</v>
          </cell>
          <cell r="I519">
            <v>25932</v>
          </cell>
          <cell r="J519">
            <v>24896</v>
          </cell>
        </row>
        <row r="520">
          <cell r="C520" t="str">
            <v>Новоорск</v>
          </cell>
          <cell r="D520" t="str">
            <v>Новоорск</v>
          </cell>
          <cell r="E520" t="str">
            <v/>
          </cell>
          <cell r="F520" t="str">
            <v>Приволжский федеральный округ</v>
          </cell>
          <cell r="G520" t="str">
            <v>Средние города</v>
          </cell>
          <cell r="H520" t="str">
            <v>Да</v>
          </cell>
          <cell r="I520">
            <v>12481</v>
          </cell>
          <cell r="J520" t="e">
            <v>#N/A</v>
          </cell>
        </row>
        <row r="521">
          <cell r="C521" t="str">
            <v>Новосергиевка</v>
          </cell>
          <cell r="D521" t="str">
            <v>Новосергиевка</v>
          </cell>
          <cell r="E521" t="str">
            <v/>
          </cell>
          <cell r="F521" t="str">
            <v>Приволжский федеральный округ</v>
          </cell>
          <cell r="G521" t="str">
            <v>Средние города</v>
          </cell>
          <cell r="H521" t="str">
            <v>Да</v>
          </cell>
          <cell r="I521">
            <v>14572</v>
          </cell>
          <cell r="J521" t="e">
            <v>#N/A</v>
          </cell>
        </row>
        <row r="522">
          <cell r="C522" t="str">
            <v>Красноярск</v>
          </cell>
          <cell r="D522" t="str">
            <v>Красноярск</v>
          </cell>
          <cell r="E522" t="str">
            <v>Да</v>
          </cell>
          <cell r="F522" t="str">
            <v>Сибирский федеральный округ</v>
          </cell>
          <cell r="G522" t="str">
            <v>Большие города</v>
          </cell>
          <cell r="H522" t="str">
            <v>Да</v>
          </cell>
          <cell r="I522">
            <v>1082933</v>
          </cell>
          <cell r="J522">
            <v>1095286</v>
          </cell>
        </row>
        <row r="523">
          <cell r="C523" t="str">
            <v>Кропоткин</v>
          </cell>
          <cell r="D523" t="str">
            <v>Кропоткин</v>
          </cell>
          <cell r="E523" t="str">
            <v/>
          </cell>
          <cell r="F523" t="str">
            <v>Южный федеральный округ</v>
          </cell>
          <cell r="G523" t="str">
            <v>Средние города</v>
          </cell>
          <cell r="H523" t="str">
            <v>Да</v>
          </cell>
          <cell r="I523">
            <v>79664</v>
          </cell>
          <cell r="J523">
            <v>78149</v>
          </cell>
        </row>
        <row r="524">
          <cell r="C524" t="str">
            <v>Крымск</v>
          </cell>
          <cell r="D524" t="str">
            <v>Крымск</v>
          </cell>
          <cell r="E524" t="str">
            <v/>
          </cell>
          <cell r="F524" t="str">
            <v>Южный федеральный округ</v>
          </cell>
          <cell r="G524" t="str">
            <v>Средние города</v>
          </cell>
          <cell r="H524" t="str">
            <v>Да</v>
          </cell>
          <cell r="I524">
            <v>57184</v>
          </cell>
          <cell r="J524">
            <v>57822</v>
          </cell>
        </row>
        <row r="525">
          <cell r="C525" t="str">
            <v>Саракташ</v>
          </cell>
          <cell r="D525" t="str">
            <v>Саракташ</v>
          </cell>
          <cell r="E525" t="str">
            <v/>
          </cell>
          <cell r="F525" t="str">
            <v>Приволжский федеральный округ</v>
          </cell>
          <cell r="G525" t="str">
            <v>Средние города</v>
          </cell>
          <cell r="H525" t="str">
            <v>Да</v>
          </cell>
          <cell r="I525">
            <v>17702</v>
          </cell>
          <cell r="J525" t="e">
            <v>#N/A</v>
          </cell>
        </row>
        <row r="526">
          <cell r="C526" t="str">
            <v>Соль-Илецк</v>
          </cell>
          <cell r="D526" t="str">
            <v>Соль-Илецк</v>
          </cell>
          <cell r="E526" t="str">
            <v/>
          </cell>
          <cell r="F526" t="str">
            <v>Приволжский федеральный округ</v>
          </cell>
          <cell r="G526" t="str">
            <v>Средние города</v>
          </cell>
          <cell r="H526" t="str">
            <v>Да</v>
          </cell>
          <cell r="I526">
            <v>27306</v>
          </cell>
          <cell r="J526">
            <v>26978</v>
          </cell>
        </row>
        <row r="527">
          <cell r="C527" t="str">
            <v>Сорочинск</v>
          </cell>
          <cell r="D527" t="str">
            <v>Сорочинск</v>
          </cell>
          <cell r="E527" t="str">
            <v/>
          </cell>
          <cell r="F527" t="str">
            <v>Приволжский федеральный округ</v>
          </cell>
          <cell r="G527" t="str">
            <v>Средние города</v>
          </cell>
          <cell r="H527" t="str">
            <v>Да</v>
          </cell>
          <cell r="I527">
            <v>28136</v>
          </cell>
          <cell r="J527">
            <v>27164</v>
          </cell>
        </row>
        <row r="528">
          <cell r="C528" t="str">
            <v>Тоцкое Второе</v>
          </cell>
          <cell r="D528" t="str">
            <v>Тоцкое Второе</v>
          </cell>
          <cell r="E528" t="str">
            <v/>
          </cell>
          <cell r="F528" t="str">
            <v>Приволжский федеральный округ</v>
          </cell>
          <cell r="G528" t="str">
            <v>Средние города</v>
          </cell>
          <cell r="H528" t="str">
            <v>Да</v>
          </cell>
          <cell r="I528">
            <v>13418</v>
          </cell>
          <cell r="J528" t="e">
            <v>#N/A</v>
          </cell>
        </row>
        <row r="529">
          <cell r="C529" t="str">
            <v>Ясный</v>
          </cell>
          <cell r="D529" t="str">
            <v>Ясный</v>
          </cell>
          <cell r="E529" t="str">
            <v/>
          </cell>
          <cell r="F529" t="str">
            <v>Приволжский федеральный округ</v>
          </cell>
          <cell r="G529" t="str">
            <v>Средние города</v>
          </cell>
          <cell r="H529" t="str">
            <v>Да</v>
          </cell>
          <cell r="I529">
            <v>15743</v>
          </cell>
          <cell r="J529">
            <v>15264</v>
          </cell>
        </row>
        <row r="530">
          <cell r="C530" t="str">
            <v>Болхов</v>
          </cell>
          <cell r="D530" t="str">
            <v>Болхов</v>
          </cell>
          <cell r="E530" t="str">
            <v/>
          </cell>
          <cell r="F530" t="str">
            <v>Центральный федеральный округ</v>
          </cell>
          <cell r="G530" t="str">
            <v>Средние города</v>
          </cell>
          <cell r="H530" t="str">
            <v>Нет</v>
          </cell>
          <cell r="I530">
            <v>11154</v>
          </cell>
          <cell r="J530">
            <v>11037</v>
          </cell>
        </row>
        <row r="531">
          <cell r="C531" t="str">
            <v>Знаменка</v>
          </cell>
          <cell r="D531" t="str">
            <v>Знаменка</v>
          </cell>
          <cell r="E531" t="str">
            <v/>
          </cell>
          <cell r="F531" t="str">
            <v>Центральный федеральный округ</v>
          </cell>
          <cell r="G531" t="str">
            <v>Средние города</v>
          </cell>
          <cell r="H531" t="str">
            <v>Нет</v>
          </cell>
          <cell r="I531">
            <v>11571</v>
          </cell>
          <cell r="J531">
            <v>11247</v>
          </cell>
        </row>
        <row r="532">
          <cell r="C532" t="str">
            <v>Ливны</v>
          </cell>
          <cell r="D532" t="str">
            <v>Ливны</v>
          </cell>
          <cell r="E532" t="str">
            <v/>
          </cell>
          <cell r="F532" t="str">
            <v>Центральный федеральный округ</v>
          </cell>
          <cell r="G532" t="str">
            <v>Средние города</v>
          </cell>
          <cell r="H532" t="str">
            <v>Да</v>
          </cell>
          <cell r="I532">
            <v>47489</v>
          </cell>
          <cell r="J532">
            <v>47179</v>
          </cell>
        </row>
        <row r="533">
          <cell r="C533" t="str">
            <v>Мценск</v>
          </cell>
          <cell r="D533" t="str">
            <v>Мценск</v>
          </cell>
          <cell r="E533" t="str">
            <v/>
          </cell>
          <cell r="F533" t="str">
            <v>Центральный федеральный округ</v>
          </cell>
          <cell r="G533" t="str">
            <v>Средние города</v>
          </cell>
          <cell r="H533" t="str">
            <v>Да</v>
          </cell>
          <cell r="I533">
            <v>38350</v>
          </cell>
          <cell r="J533">
            <v>37136</v>
          </cell>
        </row>
        <row r="534">
          <cell r="C534" t="str">
            <v>Нарышкино</v>
          </cell>
          <cell r="D534" t="str">
            <v>Нарышкино</v>
          </cell>
          <cell r="E534" t="str">
            <v/>
          </cell>
          <cell r="F534" t="str">
            <v>Центральный федеральный округ</v>
          </cell>
          <cell r="G534" t="str">
            <v>Средние города</v>
          </cell>
          <cell r="H534" t="str">
            <v>Нет</v>
          </cell>
          <cell r="I534">
            <v>10380</v>
          </cell>
          <cell r="J534">
            <v>10481</v>
          </cell>
        </row>
        <row r="535">
          <cell r="C535" t="str">
            <v>Кстово</v>
          </cell>
          <cell r="D535" t="str">
            <v>Кстово</v>
          </cell>
          <cell r="E535" t="str">
            <v/>
          </cell>
          <cell r="F535" t="str">
            <v>Приволжский федеральный округ</v>
          </cell>
          <cell r="G535" t="str">
            <v>Средние города</v>
          </cell>
          <cell r="H535" t="str">
            <v>Да</v>
          </cell>
          <cell r="I535">
            <v>67305</v>
          </cell>
          <cell r="J535">
            <v>67439</v>
          </cell>
        </row>
        <row r="536">
          <cell r="C536" t="str">
            <v>Башмаково</v>
          </cell>
          <cell r="D536" t="str">
            <v>Башмаково</v>
          </cell>
          <cell r="E536" t="str">
            <v/>
          </cell>
          <cell r="F536" t="str">
            <v>Приволжский федеральный округ</v>
          </cell>
          <cell r="G536" t="str">
            <v>Средние города</v>
          </cell>
          <cell r="H536" t="str">
            <v>Нет</v>
          </cell>
          <cell r="I536">
            <v>10071</v>
          </cell>
          <cell r="J536">
            <v>9880</v>
          </cell>
        </row>
        <row r="537">
          <cell r="C537" t="str">
            <v>Бессоновка</v>
          </cell>
          <cell r="D537" t="str">
            <v>Бессоновка</v>
          </cell>
          <cell r="E537" t="str">
            <v/>
          </cell>
          <cell r="F537" t="str">
            <v>Приволжский федеральный округ</v>
          </cell>
          <cell r="G537" t="str">
            <v>Средние города</v>
          </cell>
          <cell r="H537" t="str">
            <v>Нет</v>
          </cell>
          <cell r="I537">
            <v>11408</v>
          </cell>
          <cell r="J537" t="e">
            <v>#N/A</v>
          </cell>
        </row>
        <row r="538">
          <cell r="C538" t="str">
            <v>Кузнецк</v>
          </cell>
          <cell r="D538" t="str">
            <v>Кузнецк</v>
          </cell>
          <cell r="E538" t="str">
            <v/>
          </cell>
          <cell r="F538" t="str">
            <v>Приволжский федеральный округ</v>
          </cell>
          <cell r="G538" t="str">
            <v>Средние города</v>
          </cell>
          <cell r="H538" t="str">
            <v>Да</v>
          </cell>
          <cell r="I538">
            <v>84267</v>
          </cell>
          <cell r="J538">
            <v>81027</v>
          </cell>
        </row>
        <row r="539">
          <cell r="C539" t="str">
            <v>Каменка</v>
          </cell>
          <cell r="D539" t="str">
            <v>Каменка</v>
          </cell>
          <cell r="E539" t="str">
            <v/>
          </cell>
          <cell r="F539" t="str">
            <v>Приволжский федеральный округ</v>
          </cell>
          <cell r="G539" t="str">
            <v>Средние города</v>
          </cell>
          <cell r="H539" t="str">
            <v>Да</v>
          </cell>
          <cell r="I539">
            <v>37002</v>
          </cell>
          <cell r="J539">
            <v>35154</v>
          </cell>
        </row>
        <row r="540">
          <cell r="C540" t="str">
            <v>Кумертау</v>
          </cell>
          <cell r="D540" t="str">
            <v>Кумертау</v>
          </cell>
          <cell r="E540" t="str">
            <v/>
          </cell>
          <cell r="F540" t="str">
            <v>Приволжский федеральный округ</v>
          </cell>
          <cell r="G540" t="str">
            <v>Средние города</v>
          </cell>
          <cell r="H540" t="str">
            <v>Да</v>
          </cell>
          <cell r="I540">
            <v>61312</v>
          </cell>
          <cell r="J540">
            <v>59762</v>
          </cell>
        </row>
        <row r="541">
          <cell r="C541" t="str">
            <v>Мокшан</v>
          </cell>
          <cell r="D541" t="str">
            <v>Мокшан</v>
          </cell>
          <cell r="E541" t="str">
            <v/>
          </cell>
          <cell r="F541" t="str">
            <v>Приволжский федеральный округ</v>
          </cell>
          <cell r="G541" t="str">
            <v>Средние города</v>
          </cell>
          <cell r="H541" t="str">
            <v>Да</v>
          </cell>
          <cell r="I541">
            <v>11660</v>
          </cell>
          <cell r="J541">
            <v>11212</v>
          </cell>
        </row>
        <row r="542">
          <cell r="C542" t="str">
            <v>Нижний Ломов</v>
          </cell>
          <cell r="D542" t="str">
            <v>Нижний Ломов</v>
          </cell>
          <cell r="E542" t="str">
            <v/>
          </cell>
          <cell r="F542" t="str">
            <v>Приволжский федеральный округ</v>
          </cell>
          <cell r="G542" t="str">
            <v>Средние города</v>
          </cell>
          <cell r="H542" t="str">
            <v>Да</v>
          </cell>
          <cell r="I542">
            <v>21329</v>
          </cell>
          <cell r="J542">
            <v>20662</v>
          </cell>
        </row>
        <row r="543">
          <cell r="C543" t="str">
            <v>Никольск</v>
          </cell>
          <cell r="D543" t="str">
            <v>Никольск</v>
          </cell>
          <cell r="E543" t="str">
            <v/>
          </cell>
          <cell r="F543" t="str">
            <v>Приволжский федеральный округ</v>
          </cell>
          <cell r="G543" t="str">
            <v>Средние города</v>
          </cell>
          <cell r="H543" t="str">
            <v>Да</v>
          </cell>
          <cell r="I543">
            <v>21318</v>
          </cell>
          <cell r="J543">
            <v>20045</v>
          </cell>
        </row>
        <row r="544">
          <cell r="C544" t="str">
            <v>Кунгур</v>
          </cell>
          <cell r="D544" t="str">
            <v>Кунгур</v>
          </cell>
          <cell r="E544" t="str">
            <v/>
          </cell>
          <cell r="F544" t="str">
            <v>Приволжский федеральный округ</v>
          </cell>
          <cell r="G544" t="str">
            <v>Средние города</v>
          </cell>
          <cell r="H544" t="str">
            <v>Да</v>
          </cell>
          <cell r="I544">
            <v>66311</v>
          </cell>
          <cell r="J544">
            <v>65284</v>
          </cell>
        </row>
        <row r="545">
          <cell r="C545" t="str">
            <v>Сердобск</v>
          </cell>
          <cell r="D545" t="str">
            <v>Сердобск</v>
          </cell>
          <cell r="E545" t="str">
            <v/>
          </cell>
          <cell r="F545" t="str">
            <v>Приволжский федеральный округ</v>
          </cell>
          <cell r="G545" t="str">
            <v>Средние города</v>
          </cell>
          <cell r="H545" t="str">
            <v>Да</v>
          </cell>
          <cell r="I545">
            <v>32986</v>
          </cell>
          <cell r="J545">
            <v>31475</v>
          </cell>
        </row>
        <row r="546">
          <cell r="C546" t="str">
            <v>Александровск</v>
          </cell>
          <cell r="D546" t="str">
            <v>Александровск</v>
          </cell>
          <cell r="E546" t="str">
            <v/>
          </cell>
          <cell r="F546" t="str">
            <v>Приволжский федеральный округ</v>
          </cell>
          <cell r="G546" t="str">
            <v>Средние города</v>
          </cell>
          <cell r="H546" t="str">
            <v>Нет</v>
          </cell>
          <cell r="I546">
            <v>13108</v>
          </cell>
          <cell r="J546">
            <v>12222</v>
          </cell>
        </row>
        <row r="547">
          <cell r="C547" t="str">
            <v>Курган</v>
          </cell>
          <cell r="D547" t="str">
            <v>Курган</v>
          </cell>
          <cell r="E547" t="str">
            <v>Да</v>
          </cell>
          <cell r="F547" t="str">
            <v>Уральский федеральный округ</v>
          </cell>
          <cell r="G547" t="str">
            <v>Большие города</v>
          </cell>
          <cell r="H547" t="str">
            <v>Да</v>
          </cell>
          <cell r="I547">
            <v>322042</v>
          </cell>
          <cell r="J547">
            <v>315311</v>
          </cell>
        </row>
        <row r="548">
          <cell r="C548" t="str">
            <v>Верещагино</v>
          </cell>
          <cell r="D548" t="str">
            <v>Верещагино</v>
          </cell>
          <cell r="E548" t="str">
            <v/>
          </cell>
          <cell r="F548" t="str">
            <v>Приволжский федеральный округ</v>
          </cell>
          <cell r="G548" t="str">
            <v>Средние города</v>
          </cell>
          <cell r="H548" t="str">
            <v>Да</v>
          </cell>
          <cell r="I548">
            <v>22261</v>
          </cell>
          <cell r="J548">
            <v>21648</v>
          </cell>
        </row>
        <row r="549">
          <cell r="C549" t="str">
            <v>Горнозаводск</v>
          </cell>
          <cell r="D549" t="str">
            <v>Горнозаводск</v>
          </cell>
          <cell r="E549" t="str">
            <v/>
          </cell>
          <cell r="F549" t="str">
            <v>Приволжский федеральный округ</v>
          </cell>
          <cell r="G549" t="str">
            <v>Средние города</v>
          </cell>
          <cell r="H549" t="str">
            <v>Нет</v>
          </cell>
          <cell r="I549">
            <v>11511</v>
          </cell>
          <cell r="J549">
            <v>11274</v>
          </cell>
        </row>
        <row r="550">
          <cell r="C550" t="str">
            <v>Гремячинск</v>
          </cell>
          <cell r="D550" t="str">
            <v>Гремячинск</v>
          </cell>
          <cell r="E550" t="str">
            <v/>
          </cell>
          <cell r="F550" t="str">
            <v>Приволжский федеральный округ</v>
          </cell>
          <cell r="G550" t="str">
            <v>Средние города</v>
          </cell>
          <cell r="H550" t="str">
            <v>Нет</v>
          </cell>
          <cell r="I550">
            <v>11005</v>
          </cell>
          <cell r="J550">
            <v>8454</v>
          </cell>
        </row>
        <row r="551">
          <cell r="C551" t="str">
            <v>Губаха</v>
          </cell>
          <cell r="D551" t="str">
            <v>Губаха</v>
          </cell>
          <cell r="E551" t="str">
            <v/>
          </cell>
          <cell r="F551" t="str">
            <v>Приволжский федеральный округ</v>
          </cell>
          <cell r="G551" t="str">
            <v>Средние города</v>
          </cell>
          <cell r="H551" t="str">
            <v>Да</v>
          </cell>
          <cell r="I551">
            <v>20645</v>
          </cell>
          <cell r="J551">
            <v>19472</v>
          </cell>
        </row>
        <row r="552">
          <cell r="C552" t="str">
            <v>Добрянка</v>
          </cell>
          <cell r="D552" t="str">
            <v>Добрянка</v>
          </cell>
          <cell r="E552" t="str">
            <v/>
          </cell>
          <cell r="F552" t="str">
            <v>Приволжский федеральный округ</v>
          </cell>
          <cell r="G552" t="str">
            <v>Средние города</v>
          </cell>
          <cell r="H552" t="str">
            <v>Да</v>
          </cell>
          <cell r="I552">
            <v>33194</v>
          </cell>
          <cell r="J552">
            <v>32304</v>
          </cell>
        </row>
        <row r="553">
          <cell r="C553" t="str">
            <v>Кизел</v>
          </cell>
          <cell r="D553" t="str">
            <v>Кизел</v>
          </cell>
          <cell r="E553" t="str">
            <v/>
          </cell>
          <cell r="F553" t="str">
            <v>Приволжский федеральный округ</v>
          </cell>
          <cell r="G553" t="str">
            <v>Средние города</v>
          </cell>
          <cell r="H553" t="str">
            <v>Нет</v>
          </cell>
          <cell r="I553">
            <v>16173</v>
          </cell>
          <cell r="J553">
            <v>14162</v>
          </cell>
        </row>
        <row r="554">
          <cell r="C554" t="str">
            <v>Кондратово</v>
          </cell>
          <cell r="D554" t="str">
            <v>Кондратово</v>
          </cell>
          <cell r="E554" t="str">
            <v/>
          </cell>
          <cell r="F554" t="str">
            <v>Приволжский федеральный округ</v>
          </cell>
          <cell r="G554" t="str">
            <v>Средние города</v>
          </cell>
          <cell r="H554" t="str">
            <v>Нет</v>
          </cell>
          <cell r="I554">
            <v>10023</v>
          </cell>
          <cell r="J554" t="e">
            <v>#N/A</v>
          </cell>
        </row>
        <row r="555">
          <cell r="C555" t="str">
            <v>Красновишерск</v>
          </cell>
          <cell r="D555" t="str">
            <v>Красновишерск</v>
          </cell>
          <cell r="E555" t="str">
            <v/>
          </cell>
          <cell r="F555" t="str">
            <v>Приволжский федеральный округ</v>
          </cell>
          <cell r="G555" t="str">
            <v>Средние города</v>
          </cell>
          <cell r="H555" t="str">
            <v>Нет</v>
          </cell>
          <cell r="I555">
            <v>15643</v>
          </cell>
          <cell r="J555">
            <v>15022</v>
          </cell>
        </row>
        <row r="556">
          <cell r="C556" t="str">
            <v>Курск</v>
          </cell>
          <cell r="D556" t="str">
            <v>Курск</v>
          </cell>
          <cell r="E556" t="str">
            <v>Да</v>
          </cell>
          <cell r="F556" t="str">
            <v>Центральный федеральный округ</v>
          </cell>
          <cell r="G556" t="str">
            <v>Большие города</v>
          </cell>
          <cell r="H556" t="str">
            <v>Да</v>
          </cell>
          <cell r="I556">
            <v>449063</v>
          </cell>
          <cell r="J556">
            <v>449556</v>
          </cell>
        </row>
        <row r="557">
          <cell r="C557" t="str">
            <v>Кудымкар</v>
          </cell>
          <cell r="D557" t="str">
            <v>Кудымкар</v>
          </cell>
          <cell r="E557" t="str">
            <v/>
          </cell>
          <cell r="F557" t="str">
            <v>Приволжский федеральный округ</v>
          </cell>
          <cell r="G557" t="str">
            <v>Средние города</v>
          </cell>
          <cell r="H557" t="str">
            <v>Да</v>
          </cell>
          <cell r="I557">
            <v>31007</v>
          </cell>
          <cell r="J557">
            <v>30904</v>
          </cell>
        </row>
        <row r="558">
          <cell r="C558" t="str">
            <v>Курская</v>
          </cell>
          <cell r="D558" t="str">
            <v>Курская</v>
          </cell>
          <cell r="E558" t="str">
            <v/>
          </cell>
          <cell r="F558" t="str">
            <v>Северо-кавказский федеральный округ</v>
          </cell>
          <cell r="G558" t="str">
            <v>Средние города</v>
          </cell>
          <cell r="H558" t="str">
            <v>Нет</v>
          </cell>
          <cell r="I558">
            <v>54068</v>
          </cell>
          <cell r="J558" t="e">
            <v>#N/A</v>
          </cell>
        </row>
        <row r="559">
          <cell r="C559" t="str">
            <v>Лабинск</v>
          </cell>
          <cell r="D559" t="str">
            <v>Лабинск</v>
          </cell>
          <cell r="E559" t="str">
            <v/>
          </cell>
          <cell r="F559" t="str">
            <v>Южный федеральный округ</v>
          </cell>
          <cell r="G559" t="str">
            <v>Средние города</v>
          </cell>
          <cell r="H559" t="str">
            <v>Да</v>
          </cell>
          <cell r="I559">
            <v>60665</v>
          </cell>
          <cell r="J559">
            <v>59842</v>
          </cell>
        </row>
        <row r="560">
          <cell r="C560" t="str">
            <v>Нытва</v>
          </cell>
          <cell r="D560" t="str">
            <v>Нытва</v>
          </cell>
          <cell r="E560" t="str">
            <v/>
          </cell>
          <cell r="F560" t="str">
            <v>Приволжский федеральный округ</v>
          </cell>
          <cell r="G560" t="str">
            <v>Средние города</v>
          </cell>
          <cell r="H560" t="str">
            <v>Нет</v>
          </cell>
          <cell r="I560">
            <v>18863</v>
          </cell>
          <cell r="J560">
            <v>18366</v>
          </cell>
        </row>
        <row r="561">
          <cell r="C561" t="str">
            <v>Оса</v>
          </cell>
          <cell r="D561" t="str">
            <v>Оса</v>
          </cell>
          <cell r="E561" t="str">
            <v/>
          </cell>
          <cell r="F561" t="str">
            <v>Приволжский федеральный округ</v>
          </cell>
          <cell r="G561" t="str">
            <v>Средние города</v>
          </cell>
          <cell r="H561" t="str">
            <v>Нет</v>
          </cell>
          <cell r="I561">
            <v>21143</v>
          </cell>
          <cell r="J561">
            <v>20899</v>
          </cell>
        </row>
        <row r="562">
          <cell r="C562" t="str">
            <v>Очёр</v>
          </cell>
          <cell r="D562" t="str">
            <v>Очер</v>
          </cell>
          <cell r="E562" t="str">
            <v/>
          </cell>
          <cell r="F562" t="str">
            <v>Приволжский федеральный округ</v>
          </cell>
          <cell r="G562" t="str">
            <v>Средние города</v>
          </cell>
          <cell r="H562" t="str">
            <v>Нет</v>
          </cell>
          <cell r="I562">
            <v>14151</v>
          </cell>
          <cell r="J562">
            <v>14237</v>
          </cell>
        </row>
        <row r="563">
          <cell r="C563" t="str">
            <v>Лениногорск</v>
          </cell>
          <cell r="D563" t="str">
            <v>Лениногорск</v>
          </cell>
          <cell r="E563" t="str">
            <v/>
          </cell>
          <cell r="F563" t="str">
            <v>Приволжский федеральный округ</v>
          </cell>
          <cell r="G563" t="str">
            <v>Средние города</v>
          </cell>
          <cell r="H563" t="str">
            <v>Да</v>
          </cell>
          <cell r="I563">
            <v>63314</v>
          </cell>
          <cell r="J563">
            <v>61974</v>
          </cell>
        </row>
        <row r="564">
          <cell r="C564" t="str">
            <v>Полазна</v>
          </cell>
          <cell r="D564" t="str">
            <v>Полазна</v>
          </cell>
          <cell r="E564" t="str">
            <v/>
          </cell>
          <cell r="F564" t="str">
            <v>Приволжский федеральный округ</v>
          </cell>
          <cell r="G564" t="str">
            <v>Средние города</v>
          </cell>
          <cell r="H564" t="str">
            <v>Нет</v>
          </cell>
          <cell r="I564">
            <v>12976</v>
          </cell>
          <cell r="J564">
            <v>13033</v>
          </cell>
        </row>
        <row r="565">
          <cell r="C565" t="str">
            <v>Ленинск-Кузнецкий</v>
          </cell>
          <cell r="D565" t="str">
            <v>Ленинск-Кузнецкий</v>
          </cell>
          <cell r="E565" t="str">
            <v/>
          </cell>
          <cell r="F565" t="str">
            <v>Сибирский федеральный округ</v>
          </cell>
          <cell r="G565" t="str">
            <v>Большие города</v>
          </cell>
          <cell r="H565" t="str">
            <v>Да</v>
          </cell>
          <cell r="I565">
            <v>97666</v>
          </cell>
          <cell r="J565">
            <v>95279</v>
          </cell>
        </row>
        <row r="566">
          <cell r="C566" t="str">
            <v>Липецк</v>
          </cell>
          <cell r="D566" t="str">
            <v>Липецк</v>
          </cell>
          <cell r="E566" t="str">
            <v>Да</v>
          </cell>
          <cell r="F566" t="str">
            <v>Центральный федеральный округ</v>
          </cell>
          <cell r="G566" t="str">
            <v>Большие города</v>
          </cell>
          <cell r="H566" t="str">
            <v>Да</v>
          </cell>
          <cell r="I566">
            <v>510439</v>
          </cell>
          <cell r="J566">
            <v>509420</v>
          </cell>
        </row>
        <row r="567">
          <cell r="C567" t="str">
            <v>Чернушка</v>
          </cell>
          <cell r="D567" t="str">
            <v>Чернушка</v>
          </cell>
          <cell r="E567" t="str">
            <v/>
          </cell>
          <cell r="F567" t="str">
            <v>Приволжский федеральный округ</v>
          </cell>
          <cell r="G567" t="str">
            <v>Средние города</v>
          </cell>
          <cell r="H567" t="str">
            <v>Да</v>
          </cell>
          <cell r="I567">
            <v>32982</v>
          </cell>
          <cell r="J567">
            <v>32952</v>
          </cell>
        </row>
        <row r="568">
          <cell r="C568" t="str">
            <v>Чусовой</v>
          </cell>
          <cell r="D568" t="str">
            <v>Чусовой</v>
          </cell>
          <cell r="E568" t="str">
            <v/>
          </cell>
          <cell r="F568" t="str">
            <v>Приволжский федеральный округ</v>
          </cell>
          <cell r="G568" t="str">
            <v>Средние города</v>
          </cell>
          <cell r="H568" t="str">
            <v>Да</v>
          </cell>
          <cell r="I568">
            <v>45546</v>
          </cell>
          <cell r="J568">
            <v>44185</v>
          </cell>
        </row>
        <row r="569">
          <cell r="C569" t="str">
            <v>Яйва</v>
          </cell>
          <cell r="D569" t="str">
            <v>Яйва</v>
          </cell>
          <cell r="E569" t="str">
            <v/>
          </cell>
          <cell r="F569" t="str">
            <v>Приволжский федеральный округ</v>
          </cell>
          <cell r="G569" t="str">
            <v>Средние города</v>
          </cell>
          <cell r="H569" t="str">
            <v>Нет</v>
          </cell>
          <cell r="I569">
            <v>10033</v>
          </cell>
          <cell r="J569">
            <v>9842</v>
          </cell>
        </row>
        <row r="570">
          <cell r="C570" t="str">
            <v>Арсеньев</v>
          </cell>
          <cell r="D570" t="str">
            <v>Арсеньев</v>
          </cell>
          <cell r="E570" t="str">
            <v/>
          </cell>
          <cell r="F570" t="str">
            <v>Дальневосточный федеральный округ</v>
          </cell>
          <cell r="G570" t="str">
            <v>Средние города</v>
          </cell>
          <cell r="H570" t="str">
            <v>Да</v>
          </cell>
          <cell r="I570">
            <v>53083</v>
          </cell>
          <cell r="J570">
            <v>52251</v>
          </cell>
        </row>
        <row r="571">
          <cell r="C571" t="str">
            <v>Артём</v>
          </cell>
          <cell r="D571" t="str">
            <v>Артем</v>
          </cell>
          <cell r="E571" t="str">
            <v/>
          </cell>
          <cell r="F571" t="str">
            <v>Дальневосточный федеральный округ</v>
          </cell>
          <cell r="G571" t="str">
            <v>Большие города</v>
          </cell>
          <cell r="H571" t="str">
            <v>Да</v>
          </cell>
          <cell r="I571">
            <v>106732</v>
          </cell>
          <cell r="J571">
            <v>106460</v>
          </cell>
        </row>
        <row r="572">
          <cell r="C572" t="str">
            <v>Большой Камень</v>
          </cell>
          <cell r="D572" t="str">
            <v>Большой Камень</v>
          </cell>
          <cell r="E572" t="str">
            <v/>
          </cell>
          <cell r="F572" t="str">
            <v>Дальневосточный федеральный округ</v>
          </cell>
          <cell r="G572" t="str">
            <v>Средние города</v>
          </cell>
          <cell r="H572" t="str">
            <v>Да</v>
          </cell>
          <cell r="I572">
            <v>38718</v>
          </cell>
          <cell r="J572">
            <v>37918</v>
          </cell>
        </row>
        <row r="573">
          <cell r="C573" t="str">
            <v>Лысьва</v>
          </cell>
          <cell r="D573" t="str">
            <v>Лысьва</v>
          </cell>
          <cell r="E573" t="str">
            <v/>
          </cell>
          <cell r="F573" t="str">
            <v>Приволжский федеральный округ</v>
          </cell>
          <cell r="G573" t="str">
            <v>Средние города</v>
          </cell>
          <cell r="H573" t="str">
            <v>Да</v>
          </cell>
          <cell r="I573">
            <v>63083</v>
          </cell>
          <cell r="J573">
            <v>60947</v>
          </cell>
        </row>
        <row r="574">
          <cell r="C574" t="str">
            <v>Дальнегорск</v>
          </cell>
          <cell r="D574" t="str">
            <v>Дальнегорск</v>
          </cell>
          <cell r="E574" t="str">
            <v/>
          </cell>
          <cell r="F574" t="str">
            <v>Дальневосточный федеральный округ</v>
          </cell>
          <cell r="G574" t="str">
            <v>Средние города</v>
          </cell>
          <cell r="H574" t="str">
            <v>Да</v>
          </cell>
          <cell r="I574">
            <v>35405</v>
          </cell>
          <cell r="J574">
            <v>34454</v>
          </cell>
        </row>
        <row r="575">
          <cell r="C575" t="str">
            <v>Дальнереченск</v>
          </cell>
          <cell r="D575" t="str">
            <v>Дальнереченск</v>
          </cell>
          <cell r="E575" t="str">
            <v/>
          </cell>
          <cell r="F575" t="str">
            <v>Дальневосточный федеральный округ</v>
          </cell>
          <cell r="G575" t="str">
            <v>Средние города</v>
          </cell>
          <cell r="H575" t="str">
            <v>Да</v>
          </cell>
          <cell r="I575">
            <v>26378</v>
          </cell>
          <cell r="J575">
            <v>25482</v>
          </cell>
        </row>
        <row r="576">
          <cell r="C576" t="str">
            <v>Кавалерово</v>
          </cell>
          <cell r="D576" t="str">
            <v>Кавалерово</v>
          </cell>
          <cell r="E576" t="str">
            <v/>
          </cell>
          <cell r="F576" t="str">
            <v>Дальневосточный федеральный округ</v>
          </cell>
          <cell r="G576" t="str">
            <v>Средние города</v>
          </cell>
          <cell r="H576" t="str">
            <v>Нет</v>
          </cell>
          <cell r="I576">
            <v>14525</v>
          </cell>
          <cell r="J576">
            <v>14259</v>
          </cell>
        </row>
        <row r="577">
          <cell r="C577" t="str">
            <v>Камень-Рыболов</v>
          </cell>
          <cell r="D577" t="str">
            <v>Камень-Рыболов</v>
          </cell>
          <cell r="E577" t="str">
            <v/>
          </cell>
          <cell r="F577" t="str">
            <v>Дальневосточный федеральный округ</v>
          </cell>
          <cell r="G577" t="str">
            <v>Средние города</v>
          </cell>
          <cell r="H577" t="str">
            <v>Нет</v>
          </cell>
          <cell r="I577">
            <v>10909</v>
          </cell>
          <cell r="J577" t="e">
            <v>#N/A</v>
          </cell>
        </row>
        <row r="578">
          <cell r="C578" t="str">
            <v>Лесозаводск</v>
          </cell>
          <cell r="D578" t="str">
            <v>Лесозаводск</v>
          </cell>
          <cell r="E578" t="str">
            <v/>
          </cell>
          <cell r="F578" t="str">
            <v>Дальневосточный федеральный округ</v>
          </cell>
          <cell r="G578" t="str">
            <v>Средние города</v>
          </cell>
          <cell r="H578" t="str">
            <v>Да</v>
          </cell>
          <cell r="I578">
            <v>36027</v>
          </cell>
          <cell r="J578">
            <v>35310</v>
          </cell>
        </row>
        <row r="579">
          <cell r="C579" t="str">
            <v>Лучегорск</v>
          </cell>
          <cell r="D579" t="str">
            <v>Лучегорск</v>
          </cell>
          <cell r="E579" t="str">
            <v/>
          </cell>
          <cell r="F579" t="str">
            <v>Дальневосточный федеральный округ</v>
          </cell>
          <cell r="G579" t="str">
            <v>Средние города</v>
          </cell>
          <cell r="H579" t="str">
            <v>Нет</v>
          </cell>
          <cell r="I579">
            <v>19578</v>
          </cell>
          <cell r="J579">
            <v>18931</v>
          </cell>
        </row>
        <row r="580">
          <cell r="C580" t="str">
            <v>Находка</v>
          </cell>
          <cell r="D580" t="str">
            <v>Находка</v>
          </cell>
          <cell r="E580" t="str">
            <v/>
          </cell>
          <cell r="F580" t="str">
            <v>Дальневосточный федеральный округ</v>
          </cell>
          <cell r="G580" t="str">
            <v>Большие города</v>
          </cell>
          <cell r="H580" t="str">
            <v>Да</v>
          </cell>
          <cell r="I580">
            <v>151420</v>
          </cell>
          <cell r="J580">
            <v>147468</v>
          </cell>
        </row>
        <row r="581">
          <cell r="C581" t="str">
            <v>Партизанск</v>
          </cell>
          <cell r="D581" t="str">
            <v>Партизанск</v>
          </cell>
          <cell r="E581" t="str">
            <v/>
          </cell>
          <cell r="F581" t="str">
            <v>Дальневосточный федеральный округ</v>
          </cell>
          <cell r="G581" t="str">
            <v>Средние города</v>
          </cell>
          <cell r="H581" t="str">
            <v>Да</v>
          </cell>
          <cell r="I581">
            <v>37470</v>
          </cell>
          <cell r="J581">
            <v>36992</v>
          </cell>
        </row>
        <row r="582">
          <cell r="C582" t="str">
            <v>Пограничный</v>
          </cell>
          <cell r="D582" t="str">
            <v>Пограничный</v>
          </cell>
          <cell r="E582" t="str">
            <v/>
          </cell>
          <cell r="F582" t="str">
            <v>Дальневосточный федеральный округ</v>
          </cell>
          <cell r="G582" t="str">
            <v>Средние города</v>
          </cell>
          <cell r="H582" t="str">
            <v>Нет</v>
          </cell>
          <cell r="I582">
            <v>10179</v>
          </cell>
          <cell r="J582">
            <v>10221</v>
          </cell>
        </row>
        <row r="583">
          <cell r="C583" t="str">
            <v>Покровка</v>
          </cell>
          <cell r="D583" t="str">
            <v>Покровка</v>
          </cell>
          <cell r="E583" t="str">
            <v/>
          </cell>
          <cell r="F583" t="str">
            <v>Дальневосточный федеральный округ</v>
          </cell>
          <cell r="G583" t="str">
            <v>Средние города</v>
          </cell>
          <cell r="H583" t="str">
            <v>Нет</v>
          </cell>
          <cell r="I583">
            <v>10360</v>
          </cell>
          <cell r="J583" t="e">
            <v>#N/A</v>
          </cell>
        </row>
        <row r="584">
          <cell r="C584" t="str">
            <v>Славянка</v>
          </cell>
          <cell r="D584" t="str">
            <v>Славянка</v>
          </cell>
          <cell r="E584" t="str">
            <v/>
          </cell>
          <cell r="F584" t="str">
            <v>Дальневосточный федеральный округ</v>
          </cell>
          <cell r="G584" t="str">
            <v>Средние города</v>
          </cell>
          <cell r="H584" t="str">
            <v>Нет</v>
          </cell>
          <cell r="I584">
            <v>12518</v>
          </cell>
          <cell r="J584">
            <v>11890</v>
          </cell>
        </row>
        <row r="585">
          <cell r="C585" t="str">
            <v>Спасск-Дальний</v>
          </cell>
          <cell r="D585" t="str">
            <v>Спасск-Дальний</v>
          </cell>
          <cell r="E585" t="str">
            <v/>
          </cell>
          <cell r="F585" t="str">
            <v>Дальневосточный федеральный округ</v>
          </cell>
          <cell r="G585" t="str">
            <v>Средние города</v>
          </cell>
          <cell r="H585" t="str">
            <v>Да</v>
          </cell>
          <cell r="I585">
            <v>41539</v>
          </cell>
          <cell r="J585">
            <v>40200</v>
          </cell>
        </row>
        <row r="586">
          <cell r="C586" t="str">
            <v>Трудовое</v>
          </cell>
          <cell r="D586" t="str">
            <v>Трудовое</v>
          </cell>
          <cell r="E586" t="str">
            <v/>
          </cell>
          <cell r="F586" t="str">
            <v>Дальневосточный федеральный округ</v>
          </cell>
          <cell r="G586" t="str">
            <v>Средние города</v>
          </cell>
          <cell r="H586" t="str">
            <v>Нет</v>
          </cell>
          <cell r="I586">
            <v>18522</v>
          </cell>
          <cell r="J586" t="e">
            <v>#N/A</v>
          </cell>
        </row>
        <row r="587">
          <cell r="C587" t="str">
            <v>Уссурийск</v>
          </cell>
          <cell r="D587" t="str">
            <v>Уссурийск</v>
          </cell>
          <cell r="E587" t="str">
            <v/>
          </cell>
          <cell r="F587" t="str">
            <v>Дальневосточный федеральный округ</v>
          </cell>
          <cell r="G587" t="str">
            <v>Большие города</v>
          </cell>
          <cell r="H587" t="str">
            <v>Да</v>
          </cell>
          <cell r="I587">
            <v>170660</v>
          </cell>
          <cell r="J587">
            <v>173165</v>
          </cell>
        </row>
        <row r="588">
          <cell r="C588" t="str">
            <v>Фокино</v>
          </cell>
          <cell r="D588" t="str">
            <v>Фокино</v>
          </cell>
          <cell r="E588" t="str">
            <v/>
          </cell>
          <cell r="F588" t="str">
            <v>Дальневосточный федеральный округ</v>
          </cell>
          <cell r="G588" t="str">
            <v>Средние города</v>
          </cell>
          <cell r="H588" t="str">
            <v>Нет</v>
          </cell>
          <cell r="I588">
            <v>23157</v>
          </cell>
          <cell r="J588">
            <v>23058</v>
          </cell>
        </row>
        <row r="589">
          <cell r="C589" t="str">
            <v>Хороль</v>
          </cell>
          <cell r="D589" t="str">
            <v>Хороль</v>
          </cell>
          <cell r="E589" t="str">
            <v/>
          </cell>
          <cell r="F589" t="str">
            <v>Дальневосточный федеральный округ</v>
          </cell>
          <cell r="G589" t="str">
            <v>Средние города</v>
          </cell>
          <cell r="H589" t="str">
            <v>Нет</v>
          </cell>
          <cell r="I589">
            <v>10860</v>
          </cell>
          <cell r="J589" t="e">
            <v>#N/A</v>
          </cell>
        </row>
        <row r="590">
          <cell r="C590" t="str">
            <v>Черниговка</v>
          </cell>
          <cell r="D590" t="str">
            <v>Черниговка</v>
          </cell>
          <cell r="E590" t="str">
            <v/>
          </cell>
          <cell r="F590" t="str">
            <v>Дальневосточный федеральный округ</v>
          </cell>
          <cell r="G590" t="str">
            <v>Средние города</v>
          </cell>
          <cell r="H590" t="str">
            <v>Нет</v>
          </cell>
          <cell r="I590">
            <v>13046</v>
          </cell>
          <cell r="J590" t="e">
            <v>#N/A</v>
          </cell>
        </row>
        <row r="591">
          <cell r="C591" t="str">
            <v>Чугуевка</v>
          </cell>
          <cell r="D591" t="str">
            <v>Чугуевка</v>
          </cell>
          <cell r="E591" t="str">
            <v/>
          </cell>
          <cell r="F591" t="str">
            <v>Дальневосточный федеральный округ</v>
          </cell>
          <cell r="G591" t="str">
            <v>Средние города</v>
          </cell>
          <cell r="H591" t="str">
            <v>Нет</v>
          </cell>
          <cell r="I591">
            <v>12171</v>
          </cell>
          <cell r="J591" t="e">
            <v>#N/A</v>
          </cell>
        </row>
        <row r="592">
          <cell r="C592" t="str">
            <v>Великие Луки</v>
          </cell>
          <cell r="D592" t="str">
            <v>Великие Луки</v>
          </cell>
          <cell r="E592" t="str">
            <v/>
          </cell>
          <cell r="F592" t="str">
            <v>Северо-западный федеральный округ</v>
          </cell>
          <cell r="G592" t="str">
            <v>Средние города</v>
          </cell>
          <cell r="H592" t="str">
            <v>Да</v>
          </cell>
          <cell r="I592">
            <v>94021</v>
          </cell>
          <cell r="J592">
            <v>90549</v>
          </cell>
        </row>
        <row r="593">
          <cell r="C593" t="str">
            <v>Невель</v>
          </cell>
          <cell r="D593" t="str">
            <v>Невель</v>
          </cell>
          <cell r="E593" t="str">
            <v/>
          </cell>
          <cell r="F593" t="str">
            <v>Северо-западный федеральный округ</v>
          </cell>
          <cell r="G593" t="str">
            <v>Средние города</v>
          </cell>
          <cell r="H593" t="str">
            <v>Да</v>
          </cell>
          <cell r="I593">
            <v>15250</v>
          </cell>
          <cell r="J593">
            <v>14819</v>
          </cell>
        </row>
        <row r="594">
          <cell r="C594" t="str">
            <v>Опочка</v>
          </cell>
          <cell r="D594" t="str">
            <v>Опочка</v>
          </cell>
          <cell r="E594" t="str">
            <v/>
          </cell>
          <cell r="F594" t="str">
            <v>Северо-западный федеральный округ</v>
          </cell>
          <cell r="G594" t="str">
            <v>Средние города</v>
          </cell>
          <cell r="H594" t="str">
            <v>Нет</v>
          </cell>
          <cell r="I594">
            <v>10483</v>
          </cell>
          <cell r="J594">
            <v>9902</v>
          </cell>
        </row>
        <row r="595">
          <cell r="C595" t="str">
            <v>Остров</v>
          </cell>
          <cell r="D595" t="str">
            <v>Остров</v>
          </cell>
          <cell r="E595" t="str">
            <v/>
          </cell>
          <cell r="F595" t="str">
            <v>Северо-западный федеральный округ</v>
          </cell>
          <cell r="G595" t="str">
            <v>Средние города</v>
          </cell>
          <cell r="H595" t="str">
            <v>Да</v>
          </cell>
          <cell r="I595">
            <v>20711</v>
          </cell>
          <cell r="J595">
            <v>20482</v>
          </cell>
        </row>
        <row r="596">
          <cell r="C596" t="str">
            <v>Печоры</v>
          </cell>
          <cell r="D596" t="str">
            <v>Печоры</v>
          </cell>
          <cell r="E596" t="str">
            <v/>
          </cell>
          <cell r="F596" t="str">
            <v>Северо-западный федеральный округ</v>
          </cell>
          <cell r="G596" t="str">
            <v>Средние города</v>
          </cell>
          <cell r="H596" t="str">
            <v>Нет</v>
          </cell>
          <cell r="I596">
            <v>10142</v>
          </cell>
          <cell r="J596">
            <v>9670</v>
          </cell>
        </row>
        <row r="597">
          <cell r="C597" t="str">
            <v>Порхов</v>
          </cell>
          <cell r="D597" t="str">
            <v>Порхов</v>
          </cell>
          <cell r="E597" t="str">
            <v/>
          </cell>
          <cell r="F597" t="str">
            <v>Северо-западный федеральный округ</v>
          </cell>
          <cell r="G597" t="str">
            <v>Средние города</v>
          </cell>
          <cell r="H597" t="str">
            <v>Да</v>
          </cell>
          <cell r="I597">
            <v>10608</v>
          </cell>
          <cell r="J597">
            <v>8535</v>
          </cell>
        </row>
        <row r="598">
          <cell r="C598" t="str">
            <v>Магнитогорск</v>
          </cell>
          <cell r="D598" t="str">
            <v>Магнитогорск</v>
          </cell>
          <cell r="E598" t="str">
            <v/>
          </cell>
          <cell r="F598" t="str">
            <v>Уральский федеральный округ</v>
          </cell>
          <cell r="G598" t="str">
            <v>Большие города</v>
          </cell>
          <cell r="H598" t="str">
            <v>Да</v>
          </cell>
          <cell r="I598">
            <v>418241</v>
          </cell>
          <cell r="J598">
            <v>413267</v>
          </cell>
        </row>
        <row r="599">
          <cell r="C599" t="str">
            <v>Адыгейск</v>
          </cell>
          <cell r="D599" t="str">
            <v>Адыгейск</v>
          </cell>
          <cell r="E599" t="str">
            <v/>
          </cell>
          <cell r="F599" t="str">
            <v>Южный федеральный округ</v>
          </cell>
          <cell r="G599" t="str">
            <v>Средние города</v>
          </cell>
          <cell r="H599" t="str">
            <v>Нет</v>
          </cell>
          <cell r="I599">
            <v>12689</v>
          </cell>
          <cell r="J599">
            <v>12728</v>
          </cell>
        </row>
        <row r="600">
          <cell r="C600" t="str">
            <v>Гиагинская</v>
          </cell>
          <cell r="D600" t="str">
            <v>Гиагинская</v>
          </cell>
          <cell r="E600" t="str">
            <v/>
          </cell>
          <cell r="F600" t="str">
            <v>Южный федеральный округ</v>
          </cell>
          <cell r="G600" t="str">
            <v>Средние города</v>
          </cell>
          <cell r="H600" t="str">
            <v>Нет</v>
          </cell>
          <cell r="I600">
            <v>13788</v>
          </cell>
          <cell r="J600" t="e">
            <v>#N/A</v>
          </cell>
        </row>
        <row r="601">
          <cell r="C601" t="str">
            <v>Майкоп</v>
          </cell>
          <cell r="D601" t="str">
            <v>Майкоп</v>
          </cell>
          <cell r="E601" t="str">
            <v>Да</v>
          </cell>
          <cell r="F601" t="str">
            <v>Южный федеральный округ</v>
          </cell>
          <cell r="G601" t="str">
            <v>Большие города</v>
          </cell>
          <cell r="H601" t="str">
            <v>Да</v>
          </cell>
          <cell r="I601">
            <v>143343</v>
          </cell>
          <cell r="J601">
            <v>140539</v>
          </cell>
        </row>
        <row r="602">
          <cell r="C602" t="str">
            <v>Тульский</v>
          </cell>
          <cell r="D602" t="str">
            <v>Тульский</v>
          </cell>
          <cell r="E602" t="str">
            <v/>
          </cell>
          <cell r="F602" t="str">
            <v>Южный федеральный округ</v>
          </cell>
          <cell r="G602" t="str">
            <v>Средние города</v>
          </cell>
          <cell r="H602" t="str">
            <v>Нет</v>
          </cell>
          <cell r="I602">
            <v>10862</v>
          </cell>
          <cell r="J602" t="e">
            <v>#N/A</v>
          </cell>
        </row>
        <row r="603">
          <cell r="C603" t="str">
            <v>Ханская</v>
          </cell>
          <cell r="D603" t="str">
            <v>Ханская</v>
          </cell>
          <cell r="E603" t="str">
            <v/>
          </cell>
          <cell r="F603" t="str">
            <v>Южный федеральный округ</v>
          </cell>
          <cell r="G603" t="str">
            <v>Средние города</v>
          </cell>
          <cell r="H603" t="str">
            <v>Нет</v>
          </cell>
          <cell r="I603">
            <v>11767</v>
          </cell>
          <cell r="J603" t="e">
            <v>#N/A</v>
          </cell>
        </row>
        <row r="604">
          <cell r="C604" t="str">
            <v>Энем</v>
          </cell>
          <cell r="D604" t="str">
            <v>Энем</v>
          </cell>
          <cell r="E604" t="str">
            <v/>
          </cell>
          <cell r="F604" t="str">
            <v>Южный федеральный округ</v>
          </cell>
          <cell r="G604" t="str">
            <v>Средние города</v>
          </cell>
          <cell r="H604" t="str">
            <v>Нет</v>
          </cell>
          <cell r="I604">
            <v>19091</v>
          </cell>
          <cell r="J604">
            <v>19661</v>
          </cell>
        </row>
        <row r="605">
          <cell r="C605" t="str">
            <v>Яблоновский</v>
          </cell>
          <cell r="D605" t="str">
            <v>Яблоновский</v>
          </cell>
          <cell r="E605" t="str">
            <v/>
          </cell>
          <cell r="F605" t="str">
            <v>Южный федеральный округ</v>
          </cell>
          <cell r="G605" t="str">
            <v>Средние города</v>
          </cell>
          <cell r="H605" t="str">
            <v>Да</v>
          </cell>
          <cell r="I605">
            <v>32039</v>
          </cell>
          <cell r="J605">
            <v>35639</v>
          </cell>
        </row>
        <row r="606">
          <cell r="C606" t="str">
            <v>Горно-Алтайск</v>
          </cell>
          <cell r="D606" t="str">
            <v>Горно-Алтайск</v>
          </cell>
          <cell r="E606" t="str">
            <v>Да</v>
          </cell>
          <cell r="F606" t="str">
            <v>Сибирский федеральный округ</v>
          </cell>
          <cell r="G606" t="str">
            <v>Средние города</v>
          </cell>
          <cell r="H606" t="str">
            <v>Да</v>
          </cell>
          <cell r="I606">
            <v>62861</v>
          </cell>
          <cell r="J606">
            <v>63845</v>
          </cell>
        </row>
        <row r="607">
          <cell r="C607" t="str">
            <v>Майма</v>
          </cell>
          <cell r="D607" t="str">
            <v>Майма</v>
          </cell>
          <cell r="E607" t="str">
            <v/>
          </cell>
          <cell r="F607" t="str">
            <v>Сибирский федеральный округ</v>
          </cell>
          <cell r="G607" t="str">
            <v>Средние города</v>
          </cell>
          <cell r="H607" t="str">
            <v>Нет</v>
          </cell>
          <cell r="I607">
            <v>17824</v>
          </cell>
          <cell r="J607" t="e">
            <v>#N/A</v>
          </cell>
        </row>
        <row r="608">
          <cell r="C608" t="str">
            <v>Агидель</v>
          </cell>
          <cell r="D608" t="str">
            <v>Агидель</v>
          </cell>
          <cell r="E608" t="str">
            <v/>
          </cell>
          <cell r="F608" t="str">
            <v>Приволжский федеральный округ</v>
          </cell>
          <cell r="G608" t="str">
            <v>Средние города</v>
          </cell>
          <cell r="H608" t="str">
            <v>Нет</v>
          </cell>
          <cell r="I608">
            <v>15616</v>
          </cell>
          <cell r="J608">
            <v>14601</v>
          </cell>
        </row>
        <row r="609">
          <cell r="C609" t="str">
            <v>Баймак</v>
          </cell>
          <cell r="D609" t="str">
            <v>Баймак</v>
          </cell>
          <cell r="E609" t="str">
            <v/>
          </cell>
          <cell r="F609" t="str">
            <v>Приволжский федеральный округ</v>
          </cell>
          <cell r="G609" t="str">
            <v>Средние города</v>
          </cell>
          <cell r="H609" t="str">
            <v>Да</v>
          </cell>
          <cell r="I609">
            <v>17475</v>
          </cell>
          <cell r="J609">
            <v>17254</v>
          </cell>
        </row>
        <row r="610">
          <cell r="C610" t="str">
            <v>Междуреченск</v>
          </cell>
          <cell r="D610" t="str">
            <v>Междуреченск</v>
          </cell>
          <cell r="E610" t="str">
            <v/>
          </cell>
          <cell r="F610" t="str">
            <v>Сибирский федеральный округ</v>
          </cell>
          <cell r="G610" t="str">
            <v>Большие города</v>
          </cell>
          <cell r="H610" t="str">
            <v>Да</v>
          </cell>
          <cell r="I610">
            <v>98734</v>
          </cell>
          <cell r="J610">
            <v>96159</v>
          </cell>
        </row>
        <row r="611">
          <cell r="C611" t="str">
            <v>Мелеуз</v>
          </cell>
          <cell r="D611" t="str">
            <v>Мелеуз</v>
          </cell>
          <cell r="E611" t="str">
            <v/>
          </cell>
          <cell r="F611" t="str">
            <v>Приволжский федеральный округ</v>
          </cell>
          <cell r="G611" t="str">
            <v>Средние города</v>
          </cell>
          <cell r="H611" t="str">
            <v>Да</v>
          </cell>
          <cell r="I611">
            <v>59154</v>
          </cell>
          <cell r="J611">
            <v>57248</v>
          </cell>
        </row>
        <row r="612">
          <cell r="C612" t="str">
            <v>Бирск</v>
          </cell>
          <cell r="D612" t="str">
            <v>Бирск</v>
          </cell>
          <cell r="E612" t="str">
            <v/>
          </cell>
          <cell r="F612" t="str">
            <v>Приволжский федеральный округ</v>
          </cell>
          <cell r="G612" t="str">
            <v>Средние города</v>
          </cell>
          <cell r="H612" t="str">
            <v>Да</v>
          </cell>
          <cell r="I612">
            <v>46330</v>
          </cell>
          <cell r="J612">
            <v>46362</v>
          </cell>
        </row>
        <row r="613">
          <cell r="C613" t="str">
            <v>Благовещенск</v>
          </cell>
          <cell r="D613" t="str">
            <v>Благовещенск</v>
          </cell>
          <cell r="F613" t="str">
            <v>Приволжский федеральный округ</v>
          </cell>
          <cell r="G613" t="str">
            <v>Большие города</v>
          </cell>
          <cell r="H613" t="str">
            <v>Да</v>
          </cell>
          <cell r="I613">
            <v>35037</v>
          </cell>
          <cell r="J613">
            <v>34967</v>
          </cell>
        </row>
        <row r="614">
          <cell r="C614" t="str">
            <v>Буздяк</v>
          </cell>
          <cell r="D614" t="str">
            <v>Буздяк</v>
          </cell>
          <cell r="E614" t="str">
            <v/>
          </cell>
          <cell r="F614" t="str">
            <v>Приволжский федеральный округ</v>
          </cell>
          <cell r="G614" t="str">
            <v>Средние города</v>
          </cell>
          <cell r="H614" t="str">
            <v>Нет</v>
          </cell>
          <cell r="I614">
            <v>10323</v>
          </cell>
          <cell r="J614" t="e">
            <v>#N/A</v>
          </cell>
        </row>
        <row r="615">
          <cell r="C615" t="str">
            <v>Давлеканово</v>
          </cell>
          <cell r="D615" t="str">
            <v>Давлеканово</v>
          </cell>
          <cell r="E615" t="str">
            <v/>
          </cell>
          <cell r="F615" t="str">
            <v>Приволжский федеральный округ</v>
          </cell>
          <cell r="G615" t="str">
            <v>Средние города</v>
          </cell>
          <cell r="H615" t="str">
            <v>Да</v>
          </cell>
          <cell r="I615">
            <v>23820</v>
          </cell>
          <cell r="J615">
            <v>23499</v>
          </cell>
        </row>
        <row r="616">
          <cell r="C616" t="str">
            <v>Дюртюли</v>
          </cell>
          <cell r="D616" t="str">
            <v>Дюртюли</v>
          </cell>
          <cell r="E616" t="str">
            <v/>
          </cell>
          <cell r="F616" t="str">
            <v>Приволжский федеральный округ</v>
          </cell>
          <cell r="G616" t="str">
            <v>Средние города</v>
          </cell>
          <cell r="H616" t="str">
            <v>Да</v>
          </cell>
          <cell r="I616">
            <v>30858</v>
          </cell>
          <cell r="J616">
            <v>30912</v>
          </cell>
        </row>
        <row r="617">
          <cell r="C617" t="str">
            <v>Иглино</v>
          </cell>
          <cell r="D617" t="str">
            <v>Иглино</v>
          </cell>
          <cell r="E617" t="str">
            <v/>
          </cell>
          <cell r="F617" t="str">
            <v>Приволжский федеральный округ</v>
          </cell>
          <cell r="G617" t="str">
            <v>Средние города</v>
          </cell>
          <cell r="H617" t="str">
            <v>Да</v>
          </cell>
          <cell r="I617">
            <v>16811</v>
          </cell>
          <cell r="J617" t="e">
            <v>#N/A</v>
          </cell>
        </row>
        <row r="618">
          <cell r="C618" t="str">
            <v>Миасс</v>
          </cell>
          <cell r="D618" t="str">
            <v>Миасс</v>
          </cell>
          <cell r="E618" t="str">
            <v/>
          </cell>
          <cell r="F618" t="str">
            <v>Уральский федеральный округ</v>
          </cell>
          <cell r="G618" t="str">
            <v>Большие города</v>
          </cell>
          <cell r="H618" t="str">
            <v>Да</v>
          </cell>
          <cell r="I618">
            <v>151856</v>
          </cell>
          <cell r="J618">
            <v>151275</v>
          </cell>
        </row>
        <row r="619">
          <cell r="C619" t="str">
            <v>Кандры</v>
          </cell>
          <cell r="D619" t="str">
            <v>Кандры</v>
          </cell>
          <cell r="E619" t="str">
            <v/>
          </cell>
          <cell r="F619" t="str">
            <v>Приволжский федеральный округ</v>
          </cell>
          <cell r="G619" t="str">
            <v>Средние города</v>
          </cell>
          <cell r="H619" t="str">
            <v>Нет</v>
          </cell>
          <cell r="I619">
            <v>10885</v>
          </cell>
          <cell r="J619" t="e">
            <v>#N/A</v>
          </cell>
        </row>
        <row r="620">
          <cell r="C620" t="str">
            <v>Красноусольский</v>
          </cell>
          <cell r="D620" t="str">
            <v>Красноусольский</v>
          </cell>
          <cell r="E620" t="str">
            <v/>
          </cell>
          <cell r="F620" t="str">
            <v>Приволжский федеральный округ</v>
          </cell>
          <cell r="G620" t="str">
            <v>Средние города</v>
          </cell>
          <cell r="H620" t="str">
            <v>Нет</v>
          </cell>
          <cell r="I620">
            <v>11900</v>
          </cell>
          <cell r="J620" t="e">
            <v>#N/A</v>
          </cell>
        </row>
        <row r="621">
          <cell r="C621" t="str">
            <v>Минеральные Воды</v>
          </cell>
          <cell r="D621" t="str">
            <v>Минеральные Воды</v>
          </cell>
          <cell r="E621" t="str">
            <v/>
          </cell>
          <cell r="F621" t="str">
            <v>Северо-кавказский федеральный округ</v>
          </cell>
          <cell r="G621" t="str">
            <v>Средние города</v>
          </cell>
          <cell r="H621" t="str">
            <v>Да</v>
          </cell>
          <cell r="I621">
            <v>75620</v>
          </cell>
          <cell r="J621">
            <v>74141</v>
          </cell>
        </row>
        <row r="622">
          <cell r="C622" t="str">
            <v>Межгорье</v>
          </cell>
          <cell r="D622" t="str">
            <v>Межгорье</v>
          </cell>
          <cell r="E622" t="str">
            <v/>
          </cell>
          <cell r="F622" t="str">
            <v>Приволжский федеральный округ</v>
          </cell>
          <cell r="G622" t="str">
            <v>Средние города</v>
          </cell>
          <cell r="H622" t="str">
            <v>Нет</v>
          </cell>
          <cell r="I622">
            <v>16019</v>
          </cell>
          <cell r="J622">
            <v>15603</v>
          </cell>
        </row>
        <row r="623">
          <cell r="C623" t="str">
            <v>Михайловка</v>
          </cell>
          <cell r="D623" t="str">
            <v>Михайловка</v>
          </cell>
          <cell r="E623" t="str">
            <v/>
          </cell>
          <cell r="F623" t="str">
            <v>Южный федеральный округ</v>
          </cell>
          <cell r="G623" t="str">
            <v>Средние города</v>
          </cell>
          <cell r="H623" t="str">
            <v>Да</v>
          </cell>
          <cell r="I623">
            <v>58433</v>
          </cell>
          <cell r="J623">
            <v>57829</v>
          </cell>
        </row>
        <row r="624">
          <cell r="C624" t="str">
            <v>Месягутово</v>
          </cell>
          <cell r="D624" t="str">
            <v>Месягутово</v>
          </cell>
          <cell r="E624" t="str">
            <v/>
          </cell>
          <cell r="F624" t="str">
            <v>Приволжский федеральный округ</v>
          </cell>
          <cell r="G624" t="str">
            <v>Средние города</v>
          </cell>
          <cell r="H624" t="str">
            <v>Да</v>
          </cell>
          <cell r="I624">
            <v>10800</v>
          </cell>
          <cell r="J624" t="e">
            <v>#N/A</v>
          </cell>
        </row>
        <row r="625">
          <cell r="C625" t="str">
            <v>Михайловск</v>
          </cell>
          <cell r="D625" t="str">
            <v>Михайловск</v>
          </cell>
          <cell r="E625" t="str">
            <v/>
          </cell>
          <cell r="F625" t="str">
            <v>Северо-кавказский федеральный округ</v>
          </cell>
          <cell r="G625" t="str">
            <v>Средние города</v>
          </cell>
          <cell r="H625" t="str">
            <v>Да</v>
          </cell>
          <cell r="I625">
            <v>85387</v>
          </cell>
          <cell r="J625">
            <v>93658</v>
          </cell>
        </row>
        <row r="626">
          <cell r="C626" t="str">
            <v>Москва</v>
          </cell>
          <cell r="D626" t="str">
            <v>Москва</v>
          </cell>
          <cell r="E626" t="str">
            <v>Да</v>
          </cell>
          <cell r="F626" t="str">
            <v>Центральный федеральный округ</v>
          </cell>
          <cell r="G626" t="str">
            <v>Москва и СПб</v>
          </cell>
          <cell r="H626" t="str">
            <v>Да</v>
          </cell>
          <cell r="I626">
            <v>12380664</v>
          </cell>
          <cell r="J626">
            <v>12615882</v>
          </cell>
        </row>
        <row r="627">
          <cell r="C627" t="str">
            <v>Приютово</v>
          </cell>
          <cell r="D627" t="str">
            <v>Приютово</v>
          </cell>
          <cell r="E627" t="str">
            <v/>
          </cell>
          <cell r="F627" t="str">
            <v>Приволжский федеральный округ</v>
          </cell>
          <cell r="G627" t="str">
            <v>Средние города</v>
          </cell>
          <cell r="H627" t="str">
            <v>Да</v>
          </cell>
          <cell r="I627">
            <v>19768</v>
          </cell>
          <cell r="J627">
            <v>19132</v>
          </cell>
        </row>
        <row r="628">
          <cell r="C628" t="str">
            <v>Раевский</v>
          </cell>
          <cell r="D628" t="str">
            <v>Раевский</v>
          </cell>
          <cell r="E628" t="str">
            <v/>
          </cell>
          <cell r="F628" t="str">
            <v>Приволжский федеральный округ</v>
          </cell>
          <cell r="G628" t="str">
            <v>Средние города</v>
          </cell>
          <cell r="H628" t="str">
            <v>Нет</v>
          </cell>
          <cell r="I628">
            <v>19384</v>
          </cell>
          <cell r="J628" t="e">
            <v>#N/A</v>
          </cell>
        </row>
        <row r="629">
          <cell r="C629" t="str">
            <v>Мурманск</v>
          </cell>
          <cell r="D629" t="str">
            <v>Мурманск</v>
          </cell>
          <cell r="E629" t="str">
            <v>Да</v>
          </cell>
          <cell r="F629" t="str">
            <v>Северо-западный федеральный округ</v>
          </cell>
          <cell r="G629" t="str">
            <v>Большие города</v>
          </cell>
          <cell r="H629" t="str">
            <v>Да</v>
          </cell>
          <cell r="I629">
            <v>298096</v>
          </cell>
          <cell r="J629">
            <v>292465</v>
          </cell>
        </row>
        <row r="630">
          <cell r="C630" t="str">
            <v>Муром</v>
          </cell>
          <cell r="D630" t="str">
            <v>Муром</v>
          </cell>
          <cell r="E630" t="str">
            <v/>
          </cell>
          <cell r="F630" t="str">
            <v>Центральный федеральный округ</v>
          </cell>
          <cell r="G630" t="str">
            <v>Большие города</v>
          </cell>
          <cell r="H630" t="str">
            <v>Да</v>
          </cell>
          <cell r="I630">
            <v>109809</v>
          </cell>
          <cell r="J630">
            <v>108121</v>
          </cell>
        </row>
        <row r="631">
          <cell r="C631" t="str">
            <v>Набережные Челны</v>
          </cell>
          <cell r="D631" t="str">
            <v>Набережные Челны</v>
          </cell>
          <cell r="E631" t="str">
            <v/>
          </cell>
          <cell r="F631" t="str">
            <v>Приволжский федеральный округ</v>
          </cell>
          <cell r="G631" t="str">
            <v>Большие города</v>
          </cell>
          <cell r="H631" t="str">
            <v>Да</v>
          </cell>
          <cell r="I631">
            <v>529797</v>
          </cell>
          <cell r="J631">
            <v>533907</v>
          </cell>
        </row>
        <row r="632">
          <cell r="C632" t="str">
            <v>Толбазы</v>
          </cell>
          <cell r="D632" t="str">
            <v>Толбазы</v>
          </cell>
          <cell r="E632" t="str">
            <v/>
          </cell>
          <cell r="F632" t="str">
            <v>Приволжский федеральный округ</v>
          </cell>
          <cell r="G632" t="str">
            <v>Средние города</v>
          </cell>
          <cell r="H632" t="str">
            <v>Нет</v>
          </cell>
          <cell r="I632">
            <v>10114</v>
          </cell>
          <cell r="J632" t="e">
            <v>#N/A</v>
          </cell>
        </row>
        <row r="633">
          <cell r="C633" t="str">
            <v>Невинномысск</v>
          </cell>
          <cell r="D633" t="str">
            <v>Невинномысск</v>
          </cell>
          <cell r="E633" t="str">
            <v/>
          </cell>
          <cell r="F633" t="str">
            <v>Северо-кавказский федеральный округ</v>
          </cell>
          <cell r="G633" t="str">
            <v>Большие города</v>
          </cell>
          <cell r="H633" t="str">
            <v>Да</v>
          </cell>
          <cell r="I633">
            <v>117676</v>
          </cell>
          <cell r="J633">
            <v>116884</v>
          </cell>
        </row>
        <row r="634">
          <cell r="C634" t="str">
            <v>Нефтекамск</v>
          </cell>
          <cell r="D634" t="str">
            <v>Нефтекамск</v>
          </cell>
          <cell r="E634" t="str">
            <v/>
          </cell>
          <cell r="F634" t="str">
            <v>Приволжский федеральный округ</v>
          </cell>
          <cell r="G634" t="str">
            <v>Большие города</v>
          </cell>
          <cell r="H634" t="str">
            <v>Да</v>
          </cell>
          <cell r="I634">
            <v>126805</v>
          </cell>
          <cell r="J634">
            <v>129173</v>
          </cell>
        </row>
        <row r="635">
          <cell r="C635" t="str">
            <v>Учалы</v>
          </cell>
          <cell r="D635" t="str">
            <v>Учалы</v>
          </cell>
          <cell r="E635" t="str">
            <v/>
          </cell>
          <cell r="F635" t="str">
            <v>Приволжский федеральный округ</v>
          </cell>
          <cell r="G635" t="str">
            <v>Средние города</v>
          </cell>
          <cell r="H635" t="str">
            <v>Да</v>
          </cell>
          <cell r="I635">
            <v>37516</v>
          </cell>
          <cell r="J635">
            <v>37710</v>
          </cell>
        </row>
        <row r="636">
          <cell r="C636" t="str">
            <v>Чекмагуш</v>
          </cell>
          <cell r="D636" t="str">
            <v>Чекмагуш</v>
          </cell>
          <cell r="E636" t="str">
            <v/>
          </cell>
          <cell r="F636" t="str">
            <v>Приволжский федеральный округ</v>
          </cell>
          <cell r="G636" t="str">
            <v>Средние города</v>
          </cell>
          <cell r="H636" t="str">
            <v>Да</v>
          </cell>
          <cell r="I636">
            <v>11000</v>
          </cell>
          <cell r="J636" t="e">
            <v>#N/A</v>
          </cell>
        </row>
        <row r="637">
          <cell r="C637" t="str">
            <v>Чишмы</v>
          </cell>
          <cell r="D637" t="str">
            <v>Чишмы</v>
          </cell>
          <cell r="E637" t="str">
            <v/>
          </cell>
          <cell r="F637" t="str">
            <v>Приволжский федеральный округ</v>
          </cell>
          <cell r="G637" t="str">
            <v>Средние города</v>
          </cell>
          <cell r="H637" t="str">
            <v>Да</v>
          </cell>
          <cell r="I637">
            <v>22008</v>
          </cell>
          <cell r="J637">
            <v>22733</v>
          </cell>
        </row>
        <row r="638">
          <cell r="C638" t="str">
            <v>Янаул</v>
          </cell>
          <cell r="D638" t="str">
            <v>Янаул</v>
          </cell>
          <cell r="E638" t="str">
            <v/>
          </cell>
          <cell r="F638" t="str">
            <v>Приволжский федеральный округ</v>
          </cell>
          <cell r="G638" t="str">
            <v>Средние города</v>
          </cell>
          <cell r="H638" t="str">
            <v>Да</v>
          </cell>
          <cell r="I638">
            <v>25894</v>
          </cell>
          <cell r="J638">
            <v>25361</v>
          </cell>
        </row>
        <row r="639">
          <cell r="C639" t="str">
            <v>Гусиноозёрск</v>
          </cell>
          <cell r="D639" t="str">
            <v>Гусиноозерск</v>
          </cell>
          <cell r="E639" t="str">
            <v/>
          </cell>
          <cell r="F639" t="str">
            <v>Сибирский федеральный округ</v>
          </cell>
          <cell r="G639" t="str">
            <v>Средние города</v>
          </cell>
          <cell r="H639" t="str">
            <v>Нет</v>
          </cell>
          <cell r="I639">
            <v>23359</v>
          </cell>
          <cell r="J639">
            <v>23075</v>
          </cell>
        </row>
        <row r="640">
          <cell r="C640" t="str">
            <v>Закаменск</v>
          </cell>
          <cell r="D640" t="str">
            <v>Закаменск</v>
          </cell>
          <cell r="E640" t="str">
            <v/>
          </cell>
          <cell r="F640" t="str">
            <v>Сибирский федеральный округ</v>
          </cell>
          <cell r="G640" t="str">
            <v>Средние города</v>
          </cell>
          <cell r="H640" t="str">
            <v>Нет</v>
          </cell>
          <cell r="I640">
            <v>11234</v>
          </cell>
          <cell r="J640">
            <v>11195</v>
          </cell>
        </row>
        <row r="641">
          <cell r="C641" t="str">
            <v>Кяхта</v>
          </cell>
          <cell r="D641" t="str">
            <v>Кяхта</v>
          </cell>
          <cell r="E641" t="str">
            <v/>
          </cell>
          <cell r="F641" t="str">
            <v>Сибирский федеральный округ</v>
          </cell>
          <cell r="G641" t="str">
            <v>Средние города</v>
          </cell>
          <cell r="H641" t="str">
            <v>Да</v>
          </cell>
          <cell r="I641">
            <v>19980</v>
          </cell>
          <cell r="J641">
            <v>20157</v>
          </cell>
        </row>
        <row r="642">
          <cell r="C642" t="str">
            <v>Онохой</v>
          </cell>
          <cell r="D642" t="str">
            <v>Онохой</v>
          </cell>
          <cell r="E642" t="str">
            <v/>
          </cell>
          <cell r="F642" t="str">
            <v>Сибирский федеральный округ</v>
          </cell>
          <cell r="G642" t="str">
            <v>Средние города</v>
          </cell>
          <cell r="H642" t="str">
            <v>Нет</v>
          </cell>
          <cell r="I642">
            <v>10760</v>
          </cell>
          <cell r="J642">
            <v>10829</v>
          </cell>
        </row>
        <row r="643">
          <cell r="C643" t="str">
            <v>Северобайкальск</v>
          </cell>
          <cell r="D643" t="str">
            <v>Северобайкальск</v>
          </cell>
          <cell r="E643" t="str">
            <v/>
          </cell>
          <cell r="F643" t="str">
            <v>Сибирский федеральный округ</v>
          </cell>
          <cell r="G643" t="str">
            <v>Средние города</v>
          </cell>
          <cell r="H643" t="str">
            <v>Да</v>
          </cell>
          <cell r="I643">
            <v>23944</v>
          </cell>
          <cell r="J643">
            <v>23159</v>
          </cell>
        </row>
        <row r="644">
          <cell r="C644" t="str">
            <v>Селенгинск</v>
          </cell>
          <cell r="D644" t="str">
            <v>Селенгинск</v>
          </cell>
          <cell r="E644" t="str">
            <v/>
          </cell>
          <cell r="F644" t="str">
            <v>Сибирский федеральный округ</v>
          </cell>
          <cell r="G644" t="str">
            <v>Средние города</v>
          </cell>
          <cell r="H644" t="str">
            <v>Нет</v>
          </cell>
          <cell r="I644">
            <v>13793</v>
          </cell>
          <cell r="J644">
            <v>13570</v>
          </cell>
        </row>
        <row r="645">
          <cell r="C645" t="str">
            <v>Нефтеюганск</v>
          </cell>
          <cell r="D645" t="str">
            <v>Нефтеюганск</v>
          </cell>
          <cell r="E645" t="str">
            <v/>
          </cell>
          <cell r="F645" t="str">
            <v>Уральский федеральный округ</v>
          </cell>
          <cell r="G645" t="str">
            <v>Большие города</v>
          </cell>
          <cell r="H645" t="str">
            <v>Да</v>
          </cell>
          <cell r="I645">
            <v>126157</v>
          </cell>
          <cell r="J645">
            <v>127710</v>
          </cell>
        </row>
        <row r="646">
          <cell r="C646" t="str">
            <v>Лагань</v>
          </cell>
          <cell r="D646" t="str">
            <v>Лагань</v>
          </cell>
          <cell r="E646" t="str">
            <v/>
          </cell>
          <cell r="F646" t="str">
            <v>Южный федеральный округ</v>
          </cell>
          <cell r="G646" t="str">
            <v>Средние города</v>
          </cell>
          <cell r="H646" t="str">
            <v>Нет</v>
          </cell>
          <cell r="I646">
            <v>13170</v>
          </cell>
          <cell r="J646">
            <v>12932</v>
          </cell>
        </row>
        <row r="647">
          <cell r="C647" t="str">
            <v>Троицкое</v>
          </cell>
          <cell r="D647" t="str">
            <v>Троицкое</v>
          </cell>
          <cell r="E647" t="str">
            <v/>
          </cell>
          <cell r="F647" t="str">
            <v>Южный федеральный округ</v>
          </cell>
          <cell r="G647" t="str">
            <v>Средние города</v>
          </cell>
          <cell r="H647" t="str">
            <v>Нет</v>
          </cell>
          <cell r="I647">
            <v>12542</v>
          </cell>
          <cell r="J647" t="e">
            <v>#N/A</v>
          </cell>
        </row>
        <row r="648">
          <cell r="C648" t="str">
            <v>Элиста</v>
          </cell>
          <cell r="D648" t="str">
            <v>Элиста</v>
          </cell>
          <cell r="E648" t="str">
            <v>Да</v>
          </cell>
          <cell r="F648" t="str">
            <v>Южный федеральный округ</v>
          </cell>
          <cell r="G648" t="str">
            <v>Большие города</v>
          </cell>
          <cell r="H648" t="str">
            <v>Да</v>
          </cell>
          <cell r="I648">
            <v>103899</v>
          </cell>
          <cell r="J648">
            <v>102618</v>
          </cell>
        </row>
        <row r="649">
          <cell r="C649" t="str">
            <v>Кемь</v>
          </cell>
          <cell r="D649" t="str">
            <v>Кемь</v>
          </cell>
          <cell r="E649" t="str">
            <v/>
          </cell>
          <cell r="F649" t="str">
            <v>Северо-западный федеральный округ</v>
          </cell>
          <cell r="G649" t="str">
            <v>Средние города</v>
          </cell>
          <cell r="H649" t="str">
            <v>Нет</v>
          </cell>
          <cell r="I649">
            <v>11604</v>
          </cell>
          <cell r="J649">
            <v>10861</v>
          </cell>
        </row>
        <row r="650">
          <cell r="C650" t="str">
            <v>Кондопога</v>
          </cell>
          <cell r="D650" t="str">
            <v>Кондопога</v>
          </cell>
          <cell r="E650" t="str">
            <v/>
          </cell>
          <cell r="F650" t="str">
            <v>Северо-западный федеральный округ</v>
          </cell>
          <cell r="G650" t="str">
            <v>Средние города</v>
          </cell>
          <cell r="H650" t="str">
            <v>Да</v>
          </cell>
          <cell r="I650">
            <v>30802</v>
          </cell>
          <cell r="J650">
            <v>29735</v>
          </cell>
        </row>
        <row r="651">
          <cell r="C651" t="str">
            <v>Костомукша</v>
          </cell>
          <cell r="D651" t="str">
            <v>Костомукша</v>
          </cell>
          <cell r="E651" t="str">
            <v/>
          </cell>
          <cell r="F651" t="str">
            <v>Северо-западный федеральный округ</v>
          </cell>
          <cell r="G651" t="str">
            <v>Средние города</v>
          </cell>
          <cell r="H651" t="str">
            <v>Да</v>
          </cell>
          <cell r="I651">
            <v>29526</v>
          </cell>
          <cell r="J651">
            <v>29367</v>
          </cell>
        </row>
        <row r="652">
          <cell r="C652" t="str">
            <v>Медвежьегорск</v>
          </cell>
          <cell r="D652" t="str">
            <v>Медвежьегорск</v>
          </cell>
          <cell r="E652" t="str">
            <v/>
          </cell>
          <cell r="F652" t="str">
            <v>Северо-западный федеральный округ</v>
          </cell>
          <cell r="G652" t="str">
            <v>Средние города</v>
          </cell>
          <cell r="H652" t="str">
            <v>Нет</v>
          </cell>
          <cell r="I652">
            <v>14446</v>
          </cell>
          <cell r="J652">
            <v>14249</v>
          </cell>
        </row>
        <row r="653">
          <cell r="C653" t="str">
            <v>Нижневартовск</v>
          </cell>
          <cell r="D653" t="str">
            <v>Нижневартовск</v>
          </cell>
          <cell r="E653" t="str">
            <v/>
          </cell>
          <cell r="F653" t="str">
            <v>Уральский федеральный округ</v>
          </cell>
          <cell r="G653" t="str">
            <v>Большие города</v>
          </cell>
          <cell r="H653" t="str">
            <v>Да</v>
          </cell>
          <cell r="I653">
            <v>274575</v>
          </cell>
          <cell r="J653">
            <v>276503</v>
          </cell>
        </row>
        <row r="654">
          <cell r="C654" t="str">
            <v>Питкяранта</v>
          </cell>
          <cell r="D654" t="str">
            <v>Питкяранта</v>
          </cell>
          <cell r="E654" t="str">
            <v/>
          </cell>
          <cell r="F654" t="str">
            <v>Северо-западный федеральный округ</v>
          </cell>
          <cell r="G654" t="str">
            <v>Средние города</v>
          </cell>
          <cell r="H654" t="str">
            <v>Нет</v>
          </cell>
          <cell r="I654">
            <v>10589</v>
          </cell>
          <cell r="J654">
            <v>10307</v>
          </cell>
        </row>
        <row r="655">
          <cell r="C655" t="str">
            <v>Сегежа</v>
          </cell>
          <cell r="D655" t="str">
            <v>Сегежа</v>
          </cell>
          <cell r="E655" t="str">
            <v/>
          </cell>
          <cell r="F655" t="str">
            <v>Северо-западный федеральный округ</v>
          </cell>
          <cell r="G655" t="str">
            <v>Средние города</v>
          </cell>
          <cell r="H655" t="str">
            <v>Да</v>
          </cell>
          <cell r="I655">
            <v>27108</v>
          </cell>
          <cell r="J655">
            <v>26241</v>
          </cell>
        </row>
        <row r="656">
          <cell r="C656" t="str">
            <v>Сортавала</v>
          </cell>
          <cell r="D656" t="str">
            <v>Сортавала</v>
          </cell>
          <cell r="E656" t="str">
            <v/>
          </cell>
          <cell r="F656" t="str">
            <v>Северо-западный федеральный округ</v>
          </cell>
          <cell r="G656" t="str">
            <v>Средние города</v>
          </cell>
          <cell r="H656" t="str">
            <v>Да</v>
          </cell>
          <cell r="I656">
            <v>18762</v>
          </cell>
          <cell r="J656">
            <v>18847</v>
          </cell>
        </row>
        <row r="657">
          <cell r="C657" t="str">
            <v>Воргашор</v>
          </cell>
          <cell r="D657" t="str">
            <v>Воргашор</v>
          </cell>
          <cell r="E657" t="str">
            <v/>
          </cell>
          <cell r="F657" t="str">
            <v>Северо-западный федеральный округ</v>
          </cell>
          <cell r="G657" t="str">
            <v>Средние города</v>
          </cell>
          <cell r="H657" t="str">
            <v>Нет</v>
          </cell>
          <cell r="I657">
            <v>10450</v>
          </cell>
          <cell r="J657">
            <v>9518</v>
          </cell>
        </row>
        <row r="658">
          <cell r="C658" t="str">
            <v>Нижнекамск</v>
          </cell>
          <cell r="D658" t="str">
            <v>Нижнекамск</v>
          </cell>
          <cell r="E658" t="str">
            <v/>
          </cell>
          <cell r="F658" t="str">
            <v>Приволжский федеральный округ</v>
          </cell>
          <cell r="G658" t="str">
            <v>Большие города</v>
          </cell>
          <cell r="H658" t="str">
            <v>Да</v>
          </cell>
          <cell r="I658">
            <v>237250</v>
          </cell>
          <cell r="J658">
            <v>238879</v>
          </cell>
        </row>
        <row r="659">
          <cell r="C659" t="str">
            <v>Вуктыл</v>
          </cell>
          <cell r="D659" t="str">
            <v>Вуктыл</v>
          </cell>
          <cell r="E659" t="str">
            <v/>
          </cell>
          <cell r="F659" t="str">
            <v>Северо-западный федеральный округ</v>
          </cell>
          <cell r="G659" t="str">
            <v>Средние города</v>
          </cell>
          <cell r="H659" t="str">
            <v>Нет</v>
          </cell>
          <cell r="I659">
            <v>10430</v>
          </cell>
          <cell r="J659">
            <v>9780</v>
          </cell>
        </row>
        <row r="660">
          <cell r="C660" t="str">
            <v>Выльгорт</v>
          </cell>
          <cell r="D660" t="str">
            <v>Выльгорт</v>
          </cell>
          <cell r="E660" t="str">
            <v/>
          </cell>
          <cell r="F660" t="str">
            <v>Северо-западный федеральный округ</v>
          </cell>
          <cell r="G660" t="str">
            <v>Средние города</v>
          </cell>
          <cell r="H660" t="str">
            <v>Нет</v>
          </cell>
          <cell r="I660">
            <v>11756</v>
          </cell>
          <cell r="J660" t="e">
            <v>#N/A</v>
          </cell>
        </row>
        <row r="661">
          <cell r="C661" t="str">
            <v>Емва</v>
          </cell>
          <cell r="D661" t="str">
            <v>Емва</v>
          </cell>
          <cell r="E661" t="str">
            <v/>
          </cell>
          <cell r="F661" t="str">
            <v>Северо-западный федеральный округ</v>
          </cell>
          <cell r="G661" t="str">
            <v>Средние города</v>
          </cell>
          <cell r="H661" t="str">
            <v>Да</v>
          </cell>
          <cell r="I661">
            <v>13180</v>
          </cell>
          <cell r="J661">
            <v>12452</v>
          </cell>
        </row>
        <row r="662">
          <cell r="C662" t="str">
            <v>Инта</v>
          </cell>
          <cell r="D662" t="str">
            <v>Инта</v>
          </cell>
          <cell r="E662" t="str">
            <v/>
          </cell>
          <cell r="F662" t="str">
            <v>Северо-западный федеральный округ</v>
          </cell>
          <cell r="G662" t="str">
            <v>Средние города</v>
          </cell>
          <cell r="H662" t="str">
            <v>Да</v>
          </cell>
          <cell r="I662">
            <v>26983</v>
          </cell>
          <cell r="J662">
            <v>24878</v>
          </cell>
        </row>
        <row r="663">
          <cell r="C663" t="str">
            <v>Печора</v>
          </cell>
          <cell r="D663" t="str">
            <v>Печора</v>
          </cell>
          <cell r="E663" t="str">
            <v/>
          </cell>
          <cell r="F663" t="str">
            <v>Северо-западный федеральный округ</v>
          </cell>
          <cell r="G663" t="str">
            <v>Средние города</v>
          </cell>
          <cell r="H663" t="str">
            <v>Да</v>
          </cell>
          <cell r="I663">
            <v>40653</v>
          </cell>
          <cell r="J663">
            <v>38784</v>
          </cell>
        </row>
        <row r="664">
          <cell r="C664" t="str">
            <v>Сосногорск</v>
          </cell>
          <cell r="D664" t="str">
            <v>Сосногорск</v>
          </cell>
          <cell r="E664" t="str">
            <v/>
          </cell>
          <cell r="F664" t="str">
            <v>Северо-западный федеральный округ</v>
          </cell>
          <cell r="G664" t="str">
            <v>Средние города</v>
          </cell>
          <cell r="H664" t="str">
            <v>Да</v>
          </cell>
          <cell r="I664">
            <v>26670</v>
          </cell>
          <cell r="J664">
            <v>26130</v>
          </cell>
        </row>
        <row r="665">
          <cell r="C665" t="str">
            <v>Нижний Новгород</v>
          </cell>
          <cell r="D665" t="str">
            <v>Нижний Новгород</v>
          </cell>
          <cell r="E665" t="str">
            <v>Да</v>
          </cell>
          <cell r="F665" t="str">
            <v>Приволжский федеральный округ</v>
          </cell>
          <cell r="G665" t="str">
            <v>Большие города</v>
          </cell>
          <cell r="H665" t="str">
            <v>Да</v>
          </cell>
          <cell r="I665">
            <v>1261666</v>
          </cell>
          <cell r="J665">
            <v>1253511</v>
          </cell>
        </row>
        <row r="666">
          <cell r="C666" t="str">
            <v>Усинск</v>
          </cell>
          <cell r="D666" t="str">
            <v>Усинск</v>
          </cell>
          <cell r="E666" t="str">
            <v/>
          </cell>
          <cell r="F666" t="str">
            <v>Северо-западный федеральный округ</v>
          </cell>
          <cell r="G666" t="str">
            <v>Средние города</v>
          </cell>
          <cell r="H666" t="str">
            <v>Да</v>
          </cell>
          <cell r="I666">
            <v>39025</v>
          </cell>
          <cell r="J666">
            <v>38038</v>
          </cell>
        </row>
        <row r="667">
          <cell r="C667" t="str">
            <v>Нижний Тагил</v>
          </cell>
          <cell r="D667" t="str">
            <v>Нижний Тагил</v>
          </cell>
          <cell r="E667" t="str">
            <v/>
          </cell>
          <cell r="F667" t="str">
            <v>Уральский федеральный округ</v>
          </cell>
          <cell r="G667" t="str">
            <v>Большие города</v>
          </cell>
          <cell r="H667" t="str">
            <v>Да</v>
          </cell>
          <cell r="I667">
            <v>355693</v>
          </cell>
          <cell r="J667">
            <v>352135</v>
          </cell>
        </row>
        <row r="668">
          <cell r="C668" t="str">
            <v>Новокузнецк</v>
          </cell>
          <cell r="D668" t="str">
            <v>Новокузнецк</v>
          </cell>
          <cell r="E668" t="str">
            <v/>
          </cell>
          <cell r="F668" t="str">
            <v>Сибирский федеральный округ</v>
          </cell>
          <cell r="G668" t="str">
            <v>Большие города</v>
          </cell>
          <cell r="H668" t="str">
            <v>Да</v>
          </cell>
          <cell r="I668">
            <v>552445</v>
          </cell>
          <cell r="J668">
            <v>552105</v>
          </cell>
        </row>
        <row r="669">
          <cell r="C669" t="str">
            <v>Звенигово</v>
          </cell>
          <cell r="D669" t="str">
            <v>Звенигово</v>
          </cell>
          <cell r="E669" t="str">
            <v/>
          </cell>
          <cell r="F669" t="str">
            <v>Приволжский федеральный округ</v>
          </cell>
          <cell r="G669" t="str">
            <v>Средние города</v>
          </cell>
          <cell r="H669" t="str">
            <v>Да</v>
          </cell>
          <cell r="I669">
            <v>11504</v>
          </cell>
          <cell r="J669">
            <v>11049</v>
          </cell>
        </row>
        <row r="670">
          <cell r="C670" t="str">
            <v>Новокуйбышевск</v>
          </cell>
          <cell r="D670" t="str">
            <v>Новокуйбышевск</v>
          </cell>
          <cell r="E670" t="str">
            <v/>
          </cell>
          <cell r="F670" t="str">
            <v>Приволжский федеральный округ</v>
          </cell>
          <cell r="G670" t="str">
            <v>Большие города</v>
          </cell>
          <cell r="H670" t="str">
            <v>Да</v>
          </cell>
          <cell r="I670">
            <v>102933</v>
          </cell>
          <cell r="J670">
            <v>100940</v>
          </cell>
        </row>
        <row r="671">
          <cell r="C671" t="str">
            <v>Козьмодемьянск</v>
          </cell>
          <cell r="D671" t="str">
            <v>Козьмодемьянск</v>
          </cell>
          <cell r="E671" t="str">
            <v/>
          </cell>
          <cell r="F671" t="str">
            <v>Приволжский федеральный округ</v>
          </cell>
          <cell r="G671" t="str">
            <v>Средние города</v>
          </cell>
          <cell r="H671" t="str">
            <v>Нет</v>
          </cell>
          <cell r="I671">
            <v>20505</v>
          </cell>
          <cell r="J671">
            <v>20134</v>
          </cell>
        </row>
        <row r="672">
          <cell r="C672" t="str">
            <v>Медведево</v>
          </cell>
          <cell r="D672" t="str">
            <v>Медведево</v>
          </cell>
          <cell r="E672" t="str">
            <v/>
          </cell>
          <cell r="F672" t="str">
            <v>Приволжский федеральный округ</v>
          </cell>
          <cell r="G672" t="str">
            <v>Средние города</v>
          </cell>
          <cell r="H672" t="str">
            <v>Да</v>
          </cell>
          <cell r="I672">
            <v>18147</v>
          </cell>
          <cell r="J672">
            <v>19183</v>
          </cell>
        </row>
        <row r="673">
          <cell r="C673" t="str">
            <v>Советский</v>
          </cell>
          <cell r="D673" t="str">
            <v>Советский</v>
          </cell>
          <cell r="E673" t="str">
            <v/>
          </cell>
          <cell r="F673" t="str">
            <v>Приволжский федеральный округ</v>
          </cell>
          <cell r="G673" t="str">
            <v>Средние города</v>
          </cell>
          <cell r="H673" t="str">
            <v>Нет</v>
          </cell>
          <cell r="I673">
            <v>10446</v>
          </cell>
          <cell r="J673">
            <v>10408</v>
          </cell>
        </row>
        <row r="674">
          <cell r="C674" t="str">
            <v>Зубова Поляна</v>
          </cell>
          <cell r="D674" t="str">
            <v>Зубова Поляна</v>
          </cell>
          <cell r="E674" t="str">
            <v/>
          </cell>
          <cell r="F674" t="str">
            <v>Приволжский федеральный округ</v>
          </cell>
          <cell r="G674" t="str">
            <v>Средние города</v>
          </cell>
          <cell r="H674" t="str">
            <v>Да</v>
          </cell>
          <cell r="I674">
            <v>10128</v>
          </cell>
          <cell r="J674">
            <v>9948</v>
          </cell>
        </row>
        <row r="675">
          <cell r="C675" t="str">
            <v>Ковылкино</v>
          </cell>
          <cell r="D675" t="str">
            <v>Ковылкино</v>
          </cell>
          <cell r="E675" t="str">
            <v/>
          </cell>
          <cell r="F675" t="str">
            <v>Приволжский федеральный округ</v>
          </cell>
          <cell r="G675" t="str">
            <v>Средние города</v>
          </cell>
          <cell r="H675" t="str">
            <v>Да</v>
          </cell>
          <cell r="I675">
            <v>20387</v>
          </cell>
          <cell r="J675">
            <v>18978</v>
          </cell>
        </row>
        <row r="676">
          <cell r="C676" t="str">
            <v>Комсомольский</v>
          </cell>
          <cell r="D676" t="str">
            <v>Комсомольский</v>
          </cell>
          <cell r="E676" t="str">
            <v/>
          </cell>
          <cell r="F676" t="str">
            <v>Приволжский федеральный округ</v>
          </cell>
          <cell r="G676" t="str">
            <v>Средние города</v>
          </cell>
          <cell r="H676" t="str">
            <v>Да</v>
          </cell>
          <cell r="I676">
            <v>12971</v>
          </cell>
          <cell r="J676">
            <v>12525</v>
          </cell>
        </row>
        <row r="677">
          <cell r="C677" t="str">
            <v>Рузаевка</v>
          </cell>
          <cell r="D677" t="str">
            <v>Рузаевка</v>
          </cell>
          <cell r="E677" t="str">
            <v/>
          </cell>
          <cell r="F677" t="str">
            <v>Приволжский федеральный округ</v>
          </cell>
          <cell r="G677" t="str">
            <v>Средние города</v>
          </cell>
          <cell r="H677" t="str">
            <v>Да</v>
          </cell>
          <cell r="I677">
            <v>46064</v>
          </cell>
          <cell r="J677">
            <v>44504</v>
          </cell>
        </row>
        <row r="678">
          <cell r="C678" t="str">
            <v>Новомосковск</v>
          </cell>
          <cell r="D678" t="str">
            <v>Новомосковск</v>
          </cell>
          <cell r="E678" t="str">
            <v/>
          </cell>
          <cell r="F678" t="str">
            <v>Центральный федеральный округ</v>
          </cell>
          <cell r="G678" t="str">
            <v>Большие города</v>
          </cell>
          <cell r="H678" t="str">
            <v>Да</v>
          </cell>
          <cell r="I678">
            <v>125647</v>
          </cell>
          <cell r="J678">
            <v>123211</v>
          </cell>
        </row>
        <row r="679">
          <cell r="C679" t="str">
            <v>Айхал</v>
          </cell>
          <cell r="D679" t="str">
            <v>Айхал</v>
          </cell>
          <cell r="E679" t="str">
            <v/>
          </cell>
          <cell r="F679" t="str">
            <v>Дальневосточный федеральный округ</v>
          </cell>
          <cell r="G679" t="str">
            <v>Средние города</v>
          </cell>
          <cell r="H679" t="str">
            <v>Нет</v>
          </cell>
          <cell r="I679">
            <v>14057</v>
          </cell>
          <cell r="J679">
            <v>13855</v>
          </cell>
        </row>
        <row r="680">
          <cell r="C680" t="str">
            <v>Алдан</v>
          </cell>
          <cell r="D680" t="str">
            <v>Алдан</v>
          </cell>
          <cell r="E680" t="str">
            <v/>
          </cell>
          <cell r="F680" t="str">
            <v>Дальневосточный федеральный округ</v>
          </cell>
          <cell r="G680" t="str">
            <v>Средние города</v>
          </cell>
          <cell r="H680" t="str">
            <v>Нет</v>
          </cell>
          <cell r="I680">
            <v>20892</v>
          </cell>
          <cell r="J680">
            <v>19958</v>
          </cell>
        </row>
        <row r="681">
          <cell r="C681" t="str">
            <v>Вилюйск</v>
          </cell>
          <cell r="D681" t="str">
            <v>Вилюйск</v>
          </cell>
          <cell r="E681" t="str">
            <v/>
          </cell>
          <cell r="F681" t="str">
            <v>Дальневосточный федеральный округ</v>
          </cell>
          <cell r="G681" t="str">
            <v>Средние города</v>
          </cell>
          <cell r="H681" t="str">
            <v>Нет</v>
          </cell>
          <cell r="I681">
            <v>10744</v>
          </cell>
          <cell r="J681">
            <v>11213</v>
          </cell>
        </row>
        <row r="682">
          <cell r="C682" t="str">
            <v>Ленск</v>
          </cell>
          <cell r="D682" t="str">
            <v>Ленск</v>
          </cell>
          <cell r="E682" t="str">
            <v/>
          </cell>
          <cell r="F682" t="str">
            <v>Дальневосточный федеральный округ</v>
          </cell>
          <cell r="G682" t="str">
            <v>Средние города</v>
          </cell>
          <cell r="H682" t="str">
            <v>Да</v>
          </cell>
          <cell r="I682">
            <v>23693</v>
          </cell>
          <cell r="J682">
            <v>23237</v>
          </cell>
        </row>
        <row r="683">
          <cell r="C683" t="str">
            <v>Мирный</v>
          </cell>
          <cell r="D683" t="str">
            <v>Мирный</v>
          </cell>
          <cell r="E683" t="str">
            <v/>
          </cell>
          <cell r="F683" t="str">
            <v>Дальневосточный федеральный округ</v>
          </cell>
          <cell r="G683" t="str">
            <v>Средние города</v>
          </cell>
          <cell r="H683" t="str">
            <v>Да</v>
          </cell>
          <cell r="I683">
            <v>34836</v>
          </cell>
          <cell r="J683">
            <v>35381</v>
          </cell>
        </row>
        <row r="684">
          <cell r="C684" t="str">
            <v>Нерюнгри</v>
          </cell>
          <cell r="D684" t="str">
            <v>Нерюнгри</v>
          </cell>
          <cell r="E684" t="str">
            <v/>
          </cell>
          <cell r="F684" t="str">
            <v>Дальневосточный федеральный округ</v>
          </cell>
          <cell r="G684" t="str">
            <v>Средние города</v>
          </cell>
          <cell r="H684" t="str">
            <v>Да</v>
          </cell>
          <cell r="I684">
            <v>57791</v>
          </cell>
          <cell r="J684">
            <v>56888</v>
          </cell>
        </row>
        <row r="685">
          <cell r="C685" t="str">
            <v>Удачный</v>
          </cell>
          <cell r="D685" t="str">
            <v>Удачный</v>
          </cell>
          <cell r="E685" t="str">
            <v/>
          </cell>
          <cell r="F685" t="str">
            <v>Дальневосточный федеральный округ</v>
          </cell>
          <cell r="G685" t="str">
            <v>Средние города</v>
          </cell>
          <cell r="H685" t="str">
            <v>Нет</v>
          </cell>
          <cell r="I685">
            <v>11695</v>
          </cell>
          <cell r="J685">
            <v>11960</v>
          </cell>
        </row>
        <row r="686">
          <cell r="C686" t="str">
            <v>Якутск</v>
          </cell>
          <cell r="D686" t="str">
            <v>Якутск</v>
          </cell>
          <cell r="E686" t="str">
            <v>Да</v>
          </cell>
          <cell r="F686" t="str">
            <v>Дальневосточный федеральный округ</v>
          </cell>
          <cell r="G686" t="str">
            <v>Большие города</v>
          </cell>
          <cell r="H686" t="str">
            <v>Да</v>
          </cell>
          <cell r="I686">
            <v>307911</v>
          </cell>
          <cell r="J686">
            <v>318768</v>
          </cell>
        </row>
        <row r="687">
          <cell r="C687" t="str">
            <v>Агрыз</v>
          </cell>
          <cell r="D687" t="str">
            <v>Агрыз</v>
          </cell>
          <cell r="E687" t="str">
            <v/>
          </cell>
          <cell r="F687" t="str">
            <v>Приволжский федеральный округ</v>
          </cell>
          <cell r="G687" t="str">
            <v>Средние города</v>
          </cell>
          <cell r="H687" t="str">
            <v>Да</v>
          </cell>
          <cell r="I687">
            <v>19739</v>
          </cell>
          <cell r="J687">
            <v>19794</v>
          </cell>
        </row>
        <row r="688">
          <cell r="C688" t="str">
            <v>Азнакаево</v>
          </cell>
          <cell r="D688" t="str">
            <v>Азнакаево</v>
          </cell>
          <cell r="E688" t="str">
            <v/>
          </cell>
          <cell r="F688" t="str">
            <v>Приволжский федеральный округ</v>
          </cell>
          <cell r="G688" t="str">
            <v>Средние города</v>
          </cell>
          <cell r="H688" t="str">
            <v>Да</v>
          </cell>
          <cell r="I688">
            <v>34700</v>
          </cell>
          <cell r="J688">
            <v>34587</v>
          </cell>
        </row>
        <row r="689">
          <cell r="C689" t="str">
            <v>Алексеевское</v>
          </cell>
          <cell r="D689" t="str">
            <v>Алексеевское</v>
          </cell>
          <cell r="E689" t="str">
            <v/>
          </cell>
          <cell r="F689" t="str">
            <v>Приволжский федеральный округ</v>
          </cell>
          <cell r="G689" t="str">
            <v>Средние города</v>
          </cell>
          <cell r="H689" t="str">
            <v>Нет</v>
          </cell>
          <cell r="I689">
            <v>11658</v>
          </cell>
          <cell r="J689">
            <v>11670</v>
          </cell>
        </row>
        <row r="690">
          <cell r="C690" t="str">
            <v>Новороссийск</v>
          </cell>
          <cell r="D690" t="str">
            <v>Новороссийск</v>
          </cell>
          <cell r="E690" t="str">
            <v/>
          </cell>
          <cell r="F690" t="str">
            <v>Южный федеральный округ</v>
          </cell>
          <cell r="G690" t="str">
            <v>Большие города</v>
          </cell>
          <cell r="H690" t="str">
            <v>Да</v>
          </cell>
          <cell r="I690">
            <v>270774</v>
          </cell>
          <cell r="J690">
            <v>275197</v>
          </cell>
        </row>
        <row r="691">
          <cell r="C691" t="str">
            <v>Арск</v>
          </cell>
          <cell r="D691" t="str">
            <v>Арск</v>
          </cell>
          <cell r="E691" t="str">
            <v/>
          </cell>
          <cell r="F691" t="str">
            <v>Приволжский федеральный округ</v>
          </cell>
          <cell r="G691" t="str">
            <v>Средние города</v>
          </cell>
          <cell r="H691" t="str">
            <v>Нет</v>
          </cell>
          <cell r="I691">
            <v>20046</v>
          </cell>
          <cell r="J691">
            <v>20523</v>
          </cell>
        </row>
        <row r="692">
          <cell r="C692" t="str">
            <v>Бавлы</v>
          </cell>
          <cell r="D692" t="str">
            <v>Бавлы</v>
          </cell>
          <cell r="E692" t="str">
            <v/>
          </cell>
          <cell r="F692" t="str">
            <v>Приволжский федеральный округ</v>
          </cell>
          <cell r="G692" t="str">
            <v>Средние города</v>
          </cell>
          <cell r="H692" t="str">
            <v>Да</v>
          </cell>
          <cell r="I692">
            <v>22235</v>
          </cell>
          <cell r="J692">
            <v>22145</v>
          </cell>
        </row>
        <row r="693">
          <cell r="C693" t="str">
            <v>Новосибирск</v>
          </cell>
          <cell r="D693" t="str">
            <v>Новосибирск</v>
          </cell>
          <cell r="E693" t="str">
            <v>Да</v>
          </cell>
          <cell r="F693" t="str">
            <v>Сибирский федеральный округ</v>
          </cell>
          <cell r="G693" t="str">
            <v>Большие города</v>
          </cell>
          <cell r="H693" t="str">
            <v>Да</v>
          </cell>
          <cell r="I693">
            <v>1602915</v>
          </cell>
          <cell r="J693">
            <v>1618039</v>
          </cell>
        </row>
        <row r="694">
          <cell r="C694" t="str">
            <v>Буинск</v>
          </cell>
          <cell r="D694" t="str">
            <v>Буинск</v>
          </cell>
          <cell r="E694" t="str">
            <v/>
          </cell>
          <cell r="F694" t="str">
            <v>Приволжский федеральный округ</v>
          </cell>
          <cell r="G694" t="str">
            <v>Средние города</v>
          </cell>
          <cell r="H694" t="str">
            <v>Да</v>
          </cell>
          <cell r="I694">
            <v>20886</v>
          </cell>
          <cell r="J694">
            <v>20681</v>
          </cell>
        </row>
        <row r="695">
          <cell r="C695" t="str">
            <v>Васильево</v>
          </cell>
          <cell r="D695" t="str">
            <v>Васильево</v>
          </cell>
          <cell r="E695" t="str">
            <v/>
          </cell>
          <cell r="F695" t="str">
            <v>Приволжский федеральный округ</v>
          </cell>
          <cell r="G695" t="str">
            <v>Средние города</v>
          </cell>
          <cell r="H695" t="str">
            <v>Нет</v>
          </cell>
          <cell r="I695">
            <v>17534</v>
          </cell>
          <cell r="J695">
            <v>16893</v>
          </cell>
        </row>
        <row r="696">
          <cell r="C696" t="str">
            <v>Джалиль</v>
          </cell>
          <cell r="D696" t="str">
            <v>Джалиль</v>
          </cell>
          <cell r="E696" t="str">
            <v/>
          </cell>
          <cell r="F696" t="str">
            <v>Приволжский федеральный округ</v>
          </cell>
          <cell r="G696" t="str">
            <v>Средние города</v>
          </cell>
          <cell r="H696" t="str">
            <v>Нет</v>
          </cell>
          <cell r="I696">
            <v>13422</v>
          </cell>
          <cell r="J696">
            <v>12899</v>
          </cell>
        </row>
        <row r="697">
          <cell r="C697" t="str">
            <v>Новотроицк</v>
          </cell>
          <cell r="D697" t="str">
            <v>Новотроицк</v>
          </cell>
          <cell r="E697" t="str">
            <v/>
          </cell>
          <cell r="F697" t="str">
            <v>Приволжский федеральный округ</v>
          </cell>
          <cell r="G697" t="str">
            <v>Средние города</v>
          </cell>
          <cell r="H697" t="str">
            <v>Да</v>
          </cell>
          <cell r="I697">
            <v>89905</v>
          </cell>
          <cell r="J697">
            <v>84897</v>
          </cell>
        </row>
        <row r="698">
          <cell r="C698" t="str">
            <v>Заинск</v>
          </cell>
          <cell r="D698" t="str">
            <v>Заинск</v>
          </cell>
          <cell r="E698" t="str">
            <v/>
          </cell>
          <cell r="F698" t="str">
            <v>Приволжский федеральный округ</v>
          </cell>
          <cell r="G698" t="str">
            <v>Средние города</v>
          </cell>
          <cell r="H698" t="str">
            <v>Да</v>
          </cell>
          <cell r="I698">
            <v>40878</v>
          </cell>
          <cell r="J698">
            <v>39938</v>
          </cell>
        </row>
        <row r="699">
          <cell r="C699" t="str">
            <v>Новочебоксарск</v>
          </cell>
          <cell r="D699" t="str">
            <v>Новочебоксарск</v>
          </cell>
          <cell r="E699" t="str">
            <v/>
          </cell>
          <cell r="F699" t="str">
            <v>Приволжский федеральный округ</v>
          </cell>
          <cell r="G699" t="str">
            <v>Большие города</v>
          </cell>
          <cell r="H699" t="str">
            <v>Да</v>
          </cell>
          <cell r="I699">
            <v>126072</v>
          </cell>
          <cell r="J699">
            <v>126794</v>
          </cell>
        </row>
        <row r="700">
          <cell r="C700" t="str">
            <v>Новочеркасск</v>
          </cell>
          <cell r="D700" t="str">
            <v>Новочеркасск</v>
          </cell>
          <cell r="E700" t="str">
            <v/>
          </cell>
          <cell r="F700" t="str">
            <v>Южный федеральный округ</v>
          </cell>
          <cell r="G700" t="str">
            <v>Большие города</v>
          </cell>
          <cell r="H700" t="str">
            <v>Да</v>
          </cell>
          <cell r="I700">
            <v>168766</v>
          </cell>
          <cell r="J700">
            <v>167355</v>
          </cell>
        </row>
        <row r="701">
          <cell r="C701" t="str">
            <v>Камские Поляны</v>
          </cell>
          <cell r="D701" t="str">
            <v>Камские Поляны</v>
          </cell>
          <cell r="E701" t="str">
            <v/>
          </cell>
          <cell r="F701" t="str">
            <v>Приволжский федеральный округ</v>
          </cell>
          <cell r="G701" t="str">
            <v>Средние города</v>
          </cell>
          <cell r="H701" t="str">
            <v>Нет</v>
          </cell>
          <cell r="I701">
            <v>15624</v>
          </cell>
          <cell r="J701">
            <v>15002</v>
          </cell>
        </row>
        <row r="702">
          <cell r="C702" t="str">
            <v>Кукмор</v>
          </cell>
          <cell r="D702" t="str">
            <v>Кукмор</v>
          </cell>
          <cell r="E702" t="str">
            <v/>
          </cell>
          <cell r="F702" t="str">
            <v>Приволжский федеральный округ</v>
          </cell>
          <cell r="G702" t="str">
            <v>Средние города</v>
          </cell>
          <cell r="H702" t="str">
            <v>Да</v>
          </cell>
          <cell r="I702">
            <v>17694</v>
          </cell>
          <cell r="J702">
            <v>17815</v>
          </cell>
        </row>
        <row r="703">
          <cell r="C703" t="str">
            <v>Новошахтинск</v>
          </cell>
          <cell r="D703" t="str">
            <v>Новошахтинск</v>
          </cell>
          <cell r="E703" t="str">
            <v/>
          </cell>
          <cell r="F703" t="str">
            <v>Южный федеральный округ</v>
          </cell>
          <cell r="G703" t="str">
            <v>Большие города</v>
          </cell>
          <cell r="H703" t="str">
            <v>Да</v>
          </cell>
          <cell r="I703">
            <v>108782</v>
          </cell>
          <cell r="J703">
            <v>107539</v>
          </cell>
        </row>
        <row r="704">
          <cell r="C704" t="str">
            <v>Мамадыш</v>
          </cell>
          <cell r="D704" t="str">
            <v>Мамадыш</v>
          </cell>
          <cell r="E704" t="str">
            <v/>
          </cell>
          <cell r="F704" t="str">
            <v>Приволжский федеральный округ</v>
          </cell>
          <cell r="G704" t="str">
            <v>Средние города</v>
          </cell>
          <cell r="H704" t="str">
            <v>Да</v>
          </cell>
          <cell r="I704">
            <v>15573</v>
          </cell>
          <cell r="J704">
            <v>15851</v>
          </cell>
        </row>
        <row r="705">
          <cell r="C705" t="str">
            <v>Менделеевск</v>
          </cell>
          <cell r="D705" t="str">
            <v>Менделеевск</v>
          </cell>
          <cell r="E705" t="str">
            <v/>
          </cell>
          <cell r="F705" t="str">
            <v>Приволжский федеральный округ</v>
          </cell>
          <cell r="G705" t="str">
            <v>Средние города</v>
          </cell>
          <cell r="H705" t="str">
            <v>Да</v>
          </cell>
          <cell r="I705">
            <v>22183</v>
          </cell>
          <cell r="J705">
            <v>22305</v>
          </cell>
        </row>
        <row r="706">
          <cell r="C706" t="str">
            <v>Мензелинск</v>
          </cell>
          <cell r="D706" t="str">
            <v>Мензелинск</v>
          </cell>
          <cell r="E706" t="str">
            <v/>
          </cell>
          <cell r="F706" t="str">
            <v>Приволжский федеральный округ</v>
          </cell>
          <cell r="G706" t="str">
            <v>Средние города</v>
          </cell>
          <cell r="H706" t="str">
            <v>Да</v>
          </cell>
          <cell r="I706">
            <v>17043</v>
          </cell>
          <cell r="J706">
            <v>17030</v>
          </cell>
        </row>
        <row r="707">
          <cell r="C707" t="str">
            <v>Новый Уренгой</v>
          </cell>
          <cell r="D707" t="str">
            <v>Новый Уренгой</v>
          </cell>
          <cell r="E707" t="str">
            <v/>
          </cell>
          <cell r="F707" t="str">
            <v>Уральский федеральный округ</v>
          </cell>
          <cell r="G707" t="str">
            <v>Большие города</v>
          </cell>
          <cell r="H707" t="str">
            <v>Да</v>
          </cell>
          <cell r="I707">
            <v>113254</v>
          </cell>
          <cell r="J707">
            <v>116938</v>
          </cell>
        </row>
        <row r="708">
          <cell r="C708" t="str">
            <v>Обнинск</v>
          </cell>
          <cell r="D708" t="str">
            <v>Обнинск</v>
          </cell>
          <cell r="E708" t="str">
            <v/>
          </cell>
          <cell r="F708" t="str">
            <v>Центральный федеральный округ</v>
          </cell>
          <cell r="G708" t="str">
            <v>Большие города</v>
          </cell>
          <cell r="H708" t="str">
            <v>Да</v>
          </cell>
          <cell r="I708">
            <v>113639</v>
          </cell>
          <cell r="J708">
            <v>118151</v>
          </cell>
        </row>
        <row r="709">
          <cell r="C709" t="str">
            <v>Нижняя Мактама</v>
          </cell>
          <cell r="D709" t="str">
            <v>Нижняя Мактама</v>
          </cell>
          <cell r="E709" t="str">
            <v/>
          </cell>
          <cell r="F709" t="str">
            <v>Приволжский федеральный округ</v>
          </cell>
          <cell r="G709" t="str">
            <v>Средние города</v>
          </cell>
          <cell r="H709" t="str">
            <v>Нет</v>
          </cell>
          <cell r="I709">
            <v>10091</v>
          </cell>
          <cell r="J709">
            <v>10108</v>
          </cell>
        </row>
        <row r="710">
          <cell r="C710" t="str">
            <v>Нурлат</v>
          </cell>
          <cell r="D710" t="str">
            <v>Нурлат</v>
          </cell>
          <cell r="E710" t="str">
            <v/>
          </cell>
          <cell r="F710" t="str">
            <v>Приволжский федеральный округ</v>
          </cell>
          <cell r="G710" t="str">
            <v>Средние города</v>
          </cell>
          <cell r="H710" t="str">
            <v>Да</v>
          </cell>
          <cell r="I710">
            <v>33141</v>
          </cell>
          <cell r="J710">
            <v>32345</v>
          </cell>
        </row>
        <row r="711">
          <cell r="C711" t="str">
            <v>Тетюши</v>
          </cell>
          <cell r="D711" t="str">
            <v>Тетюши</v>
          </cell>
          <cell r="E711" t="str">
            <v/>
          </cell>
          <cell r="F711" t="str">
            <v>Приволжский федеральный округ</v>
          </cell>
          <cell r="G711" t="str">
            <v>Средние города</v>
          </cell>
          <cell r="H711" t="str">
            <v>Нет</v>
          </cell>
          <cell r="I711">
            <v>11410</v>
          </cell>
          <cell r="J711">
            <v>11136</v>
          </cell>
        </row>
        <row r="712">
          <cell r="C712" t="str">
            <v>Уруссу</v>
          </cell>
          <cell r="D712" t="str">
            <v>Уруссу</v>
          </cell>
          <cell r="E712" t="str">
            <v/>
          </cell>
          <cell r="F712" t="str">
            <v>Приволжский федеральный округ</v>
          </cell>
          <cell r="G712" t="str">
            <v>Средние города</v>
          </cell>
          <cell r="H712" t="str">
            <v>Нет</v>
          </cell>
          <cell r="I712">
            <v>10637</v>
          </cell>
          <cell r="J712">
            <v>10584</v>
          </cell>
        </row>
        <row r="713">
          <cell r="C713" t="str">
            <v>Октябрьский</v>
          </cell>
          <cell r="D713" t="str">
            <v>Октябрьский</v>
          </cell>
          <cell r="E713" t="str">
            <v/>
          </cell>
          <cell r="F713" t="str">
            <v>Приволжский федеральный округ</v>
          </cell>
          <cell r="G713" t="str">
            <v>Большие города</v>
          </cell>
          <cell r="H713" t="str">
            <v>Да</v>
          </cell>
          <cell r="I713">
            <v>113929</v>
          </cell>
          <cell r="J713">
            <v>114194</v>
          </cell>
        </row>
        <row r="714">
          <cell r="C714" t="str">
            <v>Ак-Довурак</v>
          </cell>
          <cell r="D714" t="str">
            <v>Ак-Довурак</v>
          </cell>
          <cell r="E714" t="str">
            <v/>
          </cell>
          <cell r="F714" t="str">
            <v>Сибирский федеральный округ</v>
          </cell>
          <cell r="G714" t="str">
            <v>Средние города</v>
          </cell>
          <cell r="H714" t="str">
            <v>Нет</v>
          </cell>
          <cell r="I714">
            <v>13700</v>
          </cell>
          <cell r="J714">
            <v>13630</v>
          </cell>
        </row>
        <row r="715">
          <cell r="C715" t="str">
            <v>Каа-Хем</v>
          </cell>
          <cell r="D715" t="str">
            <v>Каа-Хем</v>
          </cell>
          <cell r="E715" t="str">
            <v/>
          </cell>
          <cell r="F715" t="str">
            <v>Сибирский федеральный округ</v>
          </cell>
          <cell r="G715" t="str">
            <v>Средние города</v>
          </cell>
          <cell r="H715" t="str">
            <v>Нет</v>
          </cell>
          <cell r="I715">
            <v>16942</v>
          </cell>
          <cell r="J715">
            <v>18762</v>
          </cell>
        </row>
        <row r="716">
          <cell r="C716" t="str">
            <v>Кызыл</v>
          </cell>
          <cell r="D716" t="str">
            <v>Кызыл</v>
          </cell>
          <cell r="E716" t="str">
            <v>Да</v>
          </cell>
          <cell r="F716" t="str">
            <v>Сибирский федеральный округ</v>
          </cell>
          <cell r="G716" t="str">
            <v>Большие города</v>
          </cell>
          <cell r="H716" t="str">
            <v>Да</v>
          </cell>
          <cell r="I716">
            <v>116015</v>
          </cell>
          <cell r="J716">
            <v>117904</v>
          </cell>
        </row>
        <row r="717">
          <cell r="C717" t="str">
            <v>Шагонар</v>
          </cell>
          <cell r="D717" t="str">
            <v>Шагонар</v>
          </cell>
          <cell r="E717" t="str">
            <v/>
          </cell>
          <cell r="F717" t="str">
            <v>Сибирский федеральный округ</v>
          </cell>
          <cell r="G717" t="str">
            <v>Средние города</v>
          </cell>
          <cell r="H717" t="str">
            <v>Нет</v>
          </cell>
          <cell r="I717">
            <v>10935</v>
          </cell>
          <cell r="J717">
            <v>11063</v>
          </cell>
        </row>
        <row r="718">
          <cell r="C718" t="str">
            <v>Абаза</v>
          </cell>
          <cell r="D718" t="str">
            <v>Абаза</v>
          </cell>
          <cell r="E718" t="str">
            <v/>
          </cell>
          <cell r="F718" t="str">
            <v>Сибирский федеральный округ</v>
          </cell>
          <cell r="G718" t="str">
            <v>Средние города</v>
          </cell>
          <cell r="H718" t="str">
            <v>Нет</v>
          </cell>
          <cell r="I718">
            <v>15800</v>
          </cell>
          <cell r="J718">
            <v>15149</v>
          </cell>
        </row>
        <row r="719">
          <cell r="C719" t="str">
            <v>Омск</v>
          </cell>
          <cell r="D719" t="str">
            <v>Омск</v>
          </cell>
          <cell r="E719" t="str">
            <v>Да</v>
          </cell>
          <cell r="F719" t="str">
            <v>Сибирский федеральный округ</v>
          </cell>
          <cell r="G719" t="str">
            <v>Большие города</v>
          </cell>
          <cell r="H719" t="str">
            <v>Да</v>
          </cell>
          <cell r="I719">
            <v>1178391</v>
          </cell>
          <cell r="J719">
            <v>1164815</v>
          </cell>
        </row>
        <row r="720">
          <cell r="C720" t="str">
            <v>Белый Яр</v>
          </cell>
          <cell r="D720" t="str">
            <v>Белый Яр</v>
          </cell>
          <cell r="E720" t="str">
            <v/>
          </cell>
          <cell r="F720" t="str">
            <v>Сибирский федеральный округ</v>
          </cell>
          <cell r="G720" t="str">
            <v>Средние города</v>
          </cell>
          <cell r="H720" t="str">
            <v>Нет</v>
          </cell>
          <cell r="I720">
            <v>10112</v>
          </cell>
          <cell r="J720" t="e">
            <v>#N/A</v>
          </cell>
        </row>
        <row r="721">
          <cell r="C721" t="str">
            <v>Саяногорск</v>
          </cell>
          <cell r="D721" t="str">
            <v>Саяногорск</v>
          </cell>
          <cell r="E721" t="str">
            <v/>
          </cell>
          <cell r="F721" t="str">
            <v>Сибирский федеральный округ</v>
          </cell>
          <cell r="G721" t="str">
            <v>Средние города</v>
          </cell>
          <cell r="H721" t="str">
            <v>Да</v>
          </cell>
          <cell r="I721">
            <v>47983</v>
          </cell>
          <cell r="J721">
            <v>46709</v>
          </cell>
        </row>
        <row r="722">
          <cell r="C722" t="str">
            <v>Сорск</v>
          </cell>
          <cell r="D722" t="str">
            <v>Сорск</v>
          </cell>
          <cell r="E722" t="str">
            <v/>
          </cell>
          <cell r="F722" t="str">
            <v>Сибирский федеральный округ</v>
          </cell>
          <cell r="G722" t="str">
            <v>Средние города</v>
          </cell>
          <cell r="H722" t="str">
            <v>Нет</v>
          </cell>
          <cell r="I722">
            <v>11514</v>
          </cell>
          <cell r="J722">
            <v>11308</v>
          </cell>
        </row>
        <row r="723">
          <cell r="C723" t="str">
            <v>Усть-Абакан</v>
          </cell>
          <cell r="D723" t="str">
            <v>Усть-Абакан</v>
          </cell>
          <cell r="E723" t="str">
            <v/>
          </cell>
          <cell r="F723" t="str">
            <v>Сибирский федеральный округ</v>
          </cell>
          <cell r="G723" t="str">
            <v>Средние города</v>
          </cell>
          <cell r="H723" t="str">
            <v>Нет</v>
          </cell>
          <cell r="I723">
            <v>15452</v>
          </cell>
          <cell r="J723">
            <v>15327</v>
          </cell>
        </row>
        <row r="724">
          <cell r="C724" t="str">
            <v>Черногорск</v>
          </cell>
          <cell r="D724" t="str">
            <v>Черногорск</v>
          </cell>
          <cell r="E724" t="str">
            <v/>
          </cell>
          <cell r="F724" t="str">
            <v>Сибирский федеральный округ</v>
          </cell>
          <cell r="G724" t="str">
            <v>Средние города</v>
          </cell>
          <cell r="H724" t="str">
            <v>Да</v>
          </cell>
          <cell r="I724">
            <v>74268</v>
          </cell>
          <cell r="J724">
            <v>75042</v>
          </cell>
        </row>
        <row r="725">
          <cell r="C725" t="str">
            <v>Орёл</v>
          </cell>
          <cell r="D725" t="str">
            <v>Орел</v>
          </cell>
          <cell r="E725" t="str">
            <v>Да</v>
          </cell>
          <cell r="F725" t="str">
            <v>Центральный федеральный округ</v>
          </cell>
          <cell r="G725" t="str">
            <v>Большие города</v>
          </cell>
          <cell r="H725" t="str">
            <v>Да</v>
          </cell>
          <cell r="I725">
            <v>318633</v>
          </cell>
          <cell r="J725">
            <v>311625</v>
          </cell>
        </row>
        <row r="726">
          <cell r="C726" t="str">
            <v>Аксай</v>
          </cell>
          <cell r="D726" t="str">
            <v>Аксай</v>
          </cell>
          <cell r="E726" t="str">
            <v/>
          </cell>
          <cell r="F726" t="str">
            <v>Южный федеральный округ</v>
          </cell>
          <cell r="G726" t="str">
            <v>Средние города</v>
          </cell>
          <cell r="H726" t="str">
            <v>Да</v>
          </cell>
          <cell r="I726">
            <v>44279</v>
          </cell>
          <cell r="J726">
            <v>45158</v>
          </cell>
        </row>
        <row r="727">
          <cell r="C727" t="str">
            <v>Багаевская</v>
          </cell>
          <cell r="D727" t="str">
            <v>Багаевская</v>
          </cell>
          <cell r="E727" t="str">
            <v/>
          </cell>
          <cell r="F727" t="str">
            <v>Южный федеральный округ</v>
          </cell>
          <cell r="G727" t="str">
            <v>Средние города</v>
          </cell>
          <cell r="H727" t="str">
            <v>Нет</v>
          </cell>
          <cell r="I727">
            <v>15459</v>
          </cell>
          <cell r="J727" t="e">
            <v>#N/A</v>
          </cell>
        </row>
        <row r="728">
          <cell r="C728" t="str">
            <v>Оренбург</v>
          </cell>
          <cell r="D728" t="str">
            <v>Оренбург</v>
          </cell>
          <cell r="E728" t="str">
            <v>Да</v>
          </cell>
          <cell r="F728" t="str">
            <v>Приволжский федеральный округ</v>
          </cell>
          <cell r="G728" t="str">
            <v>Большие города</v>
          </cell>
          <cell r="H728" t="str">
            <v>Да</v>
          </cell>
          <cell r="I728">
            <v>564443</v>
          </cell>
          <cell r="J728">
            <v>565341</v>
          </cell>
        </row>
        <row r="729">
          <cell r="C729" t="str">
            <v>Белая Калитва</v>
          </cell>
          <cell r="D729" t="str">
            <v>Белая Калитва</v>
          </cell>
          <cell r="E729" t="str">
            <v/>
          </cell>
          <cell r="F729" t="str">
            <v>Южный федеральный округ</v>
          </cell>
          <cell r="G729" t="str">
            <v>Средние города</v>
          </cell>
          <cell r="H729" t="str">
            <v>Да</v>
          </cell>
          <cell r="I729">
            <v>41220</v>
          </cell>
          <cell r="J729">
            <v>39753</v>
          </cell>
        </row>
        <row r="730">
          <cell r="C730" t="str">
            <v>Орск</v>
          </cell>
          <cell r="D730" t="str">
            <v>Орск</v>
          </cell>
          <cell r="E730" t="str">
            <v/>
          </cell>
          <cell r="F730" t="str">
            <v>Приволжский федеральный округ</v>
          </cell>
          <cell r="G730" t="str">
            <v>Большие города</v>
          </cell>
          <cell r="H730" t="str">
            <v>Да</v>
          </cell>
          <cell r="I730">
            <v>230414</v>
          </cell>
          <cell r="J730">
            <v>227924</v>
          </cell>
        </row>
        <row r="731">
          <cell r="C731" t="str">
            <v>Гигант</v>
          </cell>
          <cell r="D731" t="str">
            <v>Гигант</v>
          </cell>
          <cell r="E731" t="str">
            <v/>
          </cell>
          <cell r="F731" t="str">
            <v>Южный федеральный округ</v>
          </cell>
          <cell r="G731" t="str">
            <v>Средние города</v>
          </cell>
          <cell r="H731" t="str">
            <v>Нет</v>
          </cell>
          <cell r="I731">
            <v>10249</v>
          </cell>
          <cell r="J731" t="e">
            <v>#N/A</v>
          </cell>
        </row>
        <row r="732">
          <cell r="C732" t="str">
            <v>Павлово</v>
          </cell>
          <cell r="D732" t="str">
            <v>Павлово</v>
          </cell>
          <cell r="E732" t="str">
            <v/>
          </cell>
          <cell r="F732" t="str">
            <v>Приволжский федеральный округ</v>
          </cell>
          <cell r="G732" t="str">
            <v>Средние города</v>
          </cell>
          <cell r="H732" t="str">
            <v>Да</v>
          </cell>
          <cell r="I732">
            <v>58423</v>
          </cell>
          <cell r="J732">
            <v>57028</v>
          </cell>
        </row>
        <row r="733">
          <cell r="C733" t="str">
            <v>Донецк</v>
          </cell>
          <cell r="D733" t="str">
            <v>Донецк</v>
          </cell>
          <cell r="E733" t="str">
            <v/>
          </cell>
          <cell r="F733" t="str">
            <v>Южный федеральный округ</v>
          </cell>
          <cell r="G733" t="str">
            <v>Средние города</v>
          </cell>
          <cell r="H733" t="str">
            <v>Да</v>
          </cell>
          <cell r="I733">
            <v>48699</v>
          </cell>
          <cell r="J733">
            <v>46899</v>
          </cell>
        </row>
        <row r="734">
          <cell r="C734" t="str">
            <v>Егорлыкская</v>
          </cell>
          <cell r="D734" t="str">
            <v>Егорлыкская</v>
          </cell>
          <cell r="E734" t="str">
            <v/>
          </cell>
          <cell r="F734" t="str">
            <v>Южный федеральный округ</v>
          </cell>
          <cell r="G734" t="str">
            <v>Средние города</v>
          </cell>
          <cell r="H734" t="str">
            <v>Нет</v>
          </cell>
          <cell r="I734">
            <v>17660</v>
          </cell>
          <cell r="J734" t="e">
            <v>#N/A</v>
          </cell>
        </row>
        <row r="735">
          <cell r="C735" t="str">
            <v>Зверево</v>
          </cell>
          <cell r="D735" t="str">
            <v>Зверево</v>
          </cell>
          <cell r="E735" t="str">
            <v/>
          </cell>
          <cell r="F735" t="str">
            <v>Южный федеральный округ</v>
          </cell>
          <cell r="G735" t="str">
            <v>Средние города</v>
          </cell>
          <cell r="H735" t="str">
            <v>Да</v>
          </cell>
          <cell r="I735">
            <v>19920</v>
          </cell>
          <cell r="J735">
            <v>18561</v>
          </cell>
        </row>
        <row r="736">
          <cell r="C736" t="str">
            <v>Зерноград</v>
          </cell>
          <cell r="D736" t="str">
            <v>Зерноград</v>
          </cell>
          <cell r="E736" t="str">
            <v/>
          </cell>
          <cell r="F736" t="str">
            <v>Южный федеральный округ</v>
          </cell>
          <cell r="G736" t="str">
            <v>Средние города</v>
          </cell>
          <cell r="H736" t="str">
            <v>Да</v>
          </cell>
          <cell r="I736">
            <v>24657</v>
          </cell>
          <cell r="J736">
            <v>24217</v>
          </cell>
        </row>
        <row r="737">
          <cell r="C737" t="str">
            <v>Зимовники</v>
          </cell>
          <cell r="D737" t="str">
            <v>Зимовники</v>
          </cell>
          <cell r="E737" t="str">
            <v/>
          </cell>
          <cell r="F737" t="str">
            <v>Южный федеральный округ</v>
          </cell>
          <cell r="G737" t="str">
            <v>Средние города</v>
          </cell>
          <cell r="H737" t="str">
            <v>Нет</v>
          </cell>
          <cell r="I737">
            <v>18070</v>
          </cell>
          <cell r="J737" t="e">
            <v>#N/A</v>
          </cell>
        </row>
        <row r="738">
          <cell r="C738" t="str">
            <v>Каменоломни</v>
          </cell>
          <cell r="D738" t="str">
            <v>Каменоломни</v>
          </cell>
          <cell r="E738" t="str">
            <v/>
          </cell>
          <cell r="F738" t="str">
            <v>Южный федеральный округ</v>
          </cell>
          <cell r="G738" t="str">
            <v>Средние города</v>
          </cell>
          <cell r="H738" t="str">
            <v>Нет</v>
          </cell>
          <cell r="I738">
            <v>10639</v>
          </cell>
          <cell r="J738">
            <v>10323</v>
          </cell>
        </row>
        <row r="739">
          <cell r="C739" t="str">
            <v>Пенза</v>
          </cell>
          <cell r="D739" t="str">
            <v>Пенза</v>
          </cell>
          <cell r="E739" t="str">
            <v>Да</v>
          </cell>
          <cell r="F739" t="str">
            <v>Приволжский федеральный округ</v>
          </cell>
          <cell r="G739" t="str">
            <v>Большие города</v>
          </cell>
          <cell r="H739" t="str">
            <v>Да</v>
          </cell>
          <cell r="I739">
            <v>523726</v>
          </cell>
          <cell r="J739">
            <v>522317</v>
          </cell>
        </row>
        <row r="740">
          <cell r="C740" t="str">
            <v>Константиновск</v>
          </cell>
          <cell r="D740" t="str">
            <v>Константиновск</v>
          </cell>
          <cell r="E740" t="str">
            <v/>
          </cell>
          <cell r="F740" t="str">
            <v>Южный федеральный округ</v>
          </cell>
          <cell r="G740" t="str">
            <v>Средние города</v>
          </cell>
          <cell r="H740" t="str">
            <v>Да</v>
          </cell>
          <cell r="I740">
            <v>14000</v>
          </cell>
          <cell r="J740">
            <v>17055</v>
          </cell>
        </row>
        <row r="741">
          <cell r="C741" t="str">
            <v>Красный Сулин</v>
          </cell>
          <cell r="D741" t="str">
            <v>Красный Сулин</v>
          </cell>
          <cell r="E741" t="str">
            <v/>
          </cell>
          <cell r="F741" t="str">
            <v>Южный федеральный округ</v>
          </cell>
          <cell r="G741" t="str">
            <v>Средние города</v>
          </cell>
          <cell r="H741" t="str">
            <v>Да</v>
          </cell>
          <cell r="I741">
            <v>38948</v>
          </cell>
          <cell r="J741">
            <v>37787</v>
          </cell>
        </row>
        <row r="742">
          <cell r="C742" t="str">
            <v>Кривянская</v>
          </cell>
          <cell r="D742" t="str">
            <v>Кривянская</v>
          </cell>
          <cell r="E742" t="str">
            <v/>
          </cell>
          <cell r="F742" t="str">
            <v>Южный федеральный округ</v>
          </cell>
          <cell r="G742" t="str">
            <v>Средние города</v>
          </cell>
          <cell r="H742" t="str">
            <v>Нет</v>
          </cell>
          <cell r="I742">
            <v>10423</v>
          </cell>
          <cell r="J742" t="e">
            <v>#N/A</v>
          </cell>
        </row>
        <row r="743">
          <cell r="C743" t="str">
            <v>Кулешовка</v>
          </cell>
          <cell r="D743" t="str">
            <v>Кулешовка</v>
          </cell>
          <cell r="E743" t="str">
            <v/>
          </cell>
          <cell r="F743" t="str">
            <v>Южный федеральный округ</v>
          </cell>
          <cell r="G743" t="str">
            <v>Средние города</v>
          </cell>
          <cell r="H743" t="str">
            <v>Нет</v>
          </cell>
          <cell r="I743">
            <v>13692</v>
          </cell>
          <cell r="J743" t="e">
            <v>#N/A</v>
          </cell>
        </row>
        <row r="744">
          <cell r="C744" t="str">
            <v>Матвеев Курган</v>
          </cell>
          <cell r="D744" t="str">
            <v>Матвеев Курган</v>
          </cell>
          <cell r="E744" t="str">
            <v/>
          </cell>
          <cell r="F744" t="str">
            <v>Южный федеральный округ</v>
          </cell>
          <cell r="G744" t="str">
            <v>Средние города</v>
          </cell>
          <cell r="H744" t="str">
            <v>Да</v>
          </cell>
          <cell r="I744">
            <v>15489</v>
          </cell>
          <cell r="J744" t="e">
            <v>#N/A</v>
          </cell>
        </row>
        <row r="745">
          <cell r="C745" t="str">
            <v>Миллерово</v>
          </cell>
          <cell r="D745" t="str">
            <v>Миллерово</v>
          </cell>
          <cell r="E745" t="str">
            <v/>
          </cell>
          <cell r="F745" t="str">
            <v>Южный федеральный округ</v>
          </cell>
          <cell r="G745" t="str">
            <v>Средние города</v>
          </cell>
          <cell r="H745" t="str">
            <v>Да</v>
          </cell>
          <cell r="I745">
            <v>35600</v>
          </cell>
          <cell r="J745">
            <v>35208</v>
          </cell>
        </row>
        <row r="746">
          <cell r="C746" t="str">
            <v>Морозовск</v>
          </cell>
          <cell r="D746" t="str">
            <v>Морозовск</v>
          </cell>
          <cell r="E746" t="str">
            <v/>
          </cell>
          <cell r="F746" t="str">
            <v>Южный федеральный округ</v>
          </cell>
          <cell r="G746" t="str">
            <v>Средние города</v>
          </cell>
          <cell r="H746" t="str">
            <v>Да</v>
          </cell>
          <cell r="I746">
            <v>25830</v>
          </cell>
          <cell r="J746">
            <v>24822</v>
          </cell>
        </row>
        <row r="747">
          <cell r="C747" t="str">
            <v>Пермь</v>
          </cell>
          <cell r="D747" t="str">
            <v>Пермь</v>
          </cell>
          <cell r="E747" t="str">
            <v>Да</v>
          </cell>
          <cell r="F747" t="str">
            <v>Приволжский федеральный округ</v>
          </cell>
          <cell r="G747" t="str">
            <v>Большие города</v>
          </cell>
          <cell r="H747" t="str">
            <v>Да</v>
          </cell>
          <cell r="I747">
            <v>1048005</v>
          </cell>
          <cell r="J747">
            <v>1053934</v>
          </cell>
        </row>
        <row r="748">
          <cell r="C748" t="str">
            <v>Петрозаводск</v>
          </cell>
          <cell r="D748" t="str">
            <v>Петрозаводск</v>
          </cell>
          <cell r="E748" t="str">
            <v>Да</v>
          </cell>
          <cell r="F748" t="str">
            <v>Северо-западный федеральный округ</v>
          </cell>
          <cell r="G748" t="str">
            <v>Большие города</v>
          </cell>
          <cell r="H748" t="str">
            <v>Да</v>
          </cell>
          <cell r="I748">
            <v>278551</v>
          </cell>
          <cell r="J748">
            <v>280170</v>
          </cell>
        </row>
        <row r="749">
          <cell r="C749" t="str">
            <v>Орловский</v>
          </cell>
          <cell r="D749" t="str">
            <v>Орловский</v>
          </cell>
          <cell r="E749" t="str">
            <v/>
          </cell>
          <cell r="F749" t="str">
            <v>Южный федеральный округ</v>
          </cell>
          <cell r="G749" t="str">
            <v>Средние города</v>
          </cell>
          <cell r="H749" t="str">
            <v>Да</v>
          </cell>
          <cell r="I749">
            <v>19012</v>
          </cell>
          <cell r="J749" t="e">
            <v>#N/A</v>
          </cell>
        </row>
        <row r="750">
          <cell r="C750" t="str">
            <v>Персиановский</v>
          </cell>
          <cell r="D750" t="str">
            <v>Персиановский</v>
          </cell>
          <cell r="E750" t="str">
            <v/>
          </cell>
          <cell r="F750" t="str">
            <v>Южный федеральный округ</v>
          </cell>
          <cell r="G750" t="str">
            <v>Средние города</v>
          </cell>
          <cell r="H750" t="str">
            <v>Нет</v>
          </cell>
          <cell r="I750">
            <v>15754</v>
          </cell>
          <cell r="J750" t="e">
            <v>#N/A</v>
          </cell>
        </row>
        <row r="751">
          <cell r="C751" t="str">
            <v>Песчанокопское</v>
          </cell>
          <cell r="D751" t="str">
            <v>Песчанокопское</v>
          </cell>
          <cell r="E751" t="str">
            <v/>
          </cell>
          <cell r="F751" t="str">
            <v>Южный федеральный округ</v>
          </cell>
          <cell r="G751" t="str">
            <v>Средние города</v>
          </cell>
          <cell r="H751" t="str">
            <v>Нет</v>
          </cell>
          <cell r="I751">
            <v>10593</v>
          </cell>
          <cell r="J751" t="e">
            <v>#N/A</v>
          </cell>
        </row>
        <row r="752">
          <cell r="C752" t="str">
            <v>Покровское</v>
          </cell>
          <cell r="D752" t="str">
            <v>Покровское</v>
          </cell>
          <cell r="E752" t="str">
            <v/>
          </cell>
          <cell r="F752" t="str">
            <v>Южный федеральный округ</v>
          </cell>
          <cell r="G752" t="str">
            <v>Средние города</v>
          </cell>
          <cell r="H752" t="str">
            <v>Нет</v>
          </cell>
          <cell r="I752">
            <v>12369</v>
          </cell>
          <cell r="J752" t="e">
            <v>#N/A</v>
          </cell>
        </row>
        <row r="753">
          <cell r="C753" t="str">
            <v>Пролетарск</v>
          </cell>
          <cell r="D753" t="str">
            <v>Пролетарск</v>
          </cell>
          <cell r="E753" t="str">
            <v/>
          </cell>
          <cell r="F753" t="str">
            <v>Южный федеральный округ</v>
          </cell>
          <cell r="G753" t="str">
            <v>Средние города</v>
          </cell>
          <cell r="H753" t="str">
            <v>Да</v>
          </cell>
          <cell r="I753">
            <v>19504</v>
          </cell>
          <cell r="J753">
            <v>18781</v>
          </cell>
        </row>
        <row r="754">
          <cell r="C754" t="str">
            <v>Прокопьевск</v>
          </cell>
          <cell r="D754" t="str">
            <v>Прокопьевск</v>
          </cell>
          <cell r="E754" t="str">
            <v/>
          </cell>
          <cell r="F754" t="str">
            <v>Сибирский федеральный округ</v>
          </cell>
          <cell r="G754" t="str">
            <v>Большие города</v>
          </cell>
          <cell r="H754" t="str">
            <v>Да</v>
          </cell>
          <cell r="I754">
            <v>196406</v>
          </cell>
          <cell r="J754">
            <v>191839</v>
          </cell>
        </row>
        <row r="755">
          <cell r="C755" t="str">
            <v>Псков</v>
          </cell>
          <cell r="D755" t="str">
            <v>Псков</v>
          </cell>
          <cell r="E755" t="str">
            <v>Да</v>
          </cell>
          <cell r="F755" t="str">
            <v>Северо-западный федеральный округ</v>
          </cell>
          <cell r="G755" t="str">
            <v>Большие города</v>
          </cell>
          <cell r="H755" t="str">
            <v>Да</v>
          </cell>
          <cell r="I755">
            <v>209840</v>
          </cell>
          <cell r="J755">
            <v>210116</v>
          </cell>
        </row>
        <row r="756">
          <cell r="C756" t="str">
            <v>Самарское</v>
          </cell>
          <cell r="D756" t="str">
            <v>Самарское</v>
          </cell>
          <cell r="E756" t="str">
            <v/>
          </cell>
          <cell r="F756" t="str">
            <v>Южный федеральный округ</v>
          </cell>
          <cell r="G756" t="str">
            <v>Средние города</v>
          </cell>
          <cell r="H756" t="str">
            <v>Нет</v>
          </cell>
          <cell r="I756">
            <v>13391</v>
          </cell>
          <cell r="J756" t="e">
            <v>#N/A</v>
          </cell>
        </row>
        <row r="757">
          <cell r="C757" t="str">
            <v>Семикаракорск</v>
          </cell>
          <cell r="D757" t="str">
            <v>Семикаракорск</v>
          </cell>
          <cell r="E757" t="str">
            <v/>
          </cell>
          <cell r="F757" t="str">
            <v>Южный федеральный округ</v>
          </cell>
          <cell r="G757" t="str">
            <v>Средние города</v>
          </cell>
          <cell r="H757" t="str">
            <v>Нет</v>
          </cell>
          <cell r="I757">
            <v>22307</v>
          </cell>
          <cell r="J757">
            <v>21896</v>
          </cell>
        </row>
        <row r="758">
          <cell r="C758" t="str">
            <v>Пятигорск</v>
          </cell>
          <cell r="D758" t="str">
            <v>Пятигорск</v>
          </cell>
          <cell r="E758" t="str">
            <v/>
          </cell>
          <cell r="F758" t="str">
            <v>Северо-кавказский федеральный округ</v>
          </cell>
          <cell r="G758" t="str">
            <v>Большие города</v>
          </cell>
          <cell r="H758" t="str">
            <v>Да</v>
          </cell>
          <cell r="I758">
            <v>145836</v>
          </cell>
          <cell r="J758">
            <v>146262</v>
          </cell>
        </row>
        <row r="759">
          <cell r="C759" t="str">
            <v>Усть-Донецкий</v>
          </cell>
          <cell r="D759" t="str">
            <v>Усть-Донецкий</v>
          </cell>
          <cell r="E759" t="str">
            <v/>
          </cell>
          <cell r="F759" t="str">
            <v>Южный федеральный округ</v>
          </cell>
          <cell r="G759" t="str">
            <v>Средние города</v>
          </cell>
          <cell r="H759" t="str">
            <v>Да</v>
          </cell>
          <cell r="I759">
            <v>11310</v>
          </cell>
          <cell r="J759">
            <v>11204</v>
          </cell>
        </row>
        <row r="760">
          <cell r="C760" t="str">
            <v>Целина</v>
          </cell>
          <cell r="D760" t="str">
            <v>Целина</v>
          </cell>
          <cell r="E760" t="str">
            <v/>
          </cell>
          <cell r="F760" t="str">
            <v>Южный федеральный округ</v>
          </cell>
          <cell r="G760" t="str">
            <v>Средние города</v>
          </cell>
          <cell r="H760" t="str">
            <v>Да</v>
          </cell>
          <cell r="I760">
            <v>10053</v>
          </cell>
          <cell r="J760" t="e">
            <v>#N/A</v>
          </cell>
        </row>
        <row r="761">
          <cell r="C761" t="str">
            <v>Цимлянск</v>
          </cell>
          <cell r="D761" t="str">
            <v>Цимлянск</v>
          </cell>
          <cell r="E761" t="str">
            <v/>
          </cell>
          <cell r="F761" t="str">
            <v>Южный федеральный округ</v>
          </cell>
          <cell r="G761" t="str">
            <v>Средние города</v>
          </cell>
          <cell r="H761" t="str">
            <v>Нет</v>
          </cell>
          <cell r="I761">
            <v>14643</v>
          </cell>
          <cell r="J761">
            <v>14421</v>
          </cell>
        </row>
        <row r="762">
          <cell r="C762" t="str">
            <v>Чалтырь</v>
          </cell>
          <cell r="D762" t="str">
            <v>Чалтырь</v>
          </cell>
          <cell r="E762" t="str">
            <v/>
          </cell>
          <cell r="F762" t="str">
            <v>Южный федеральный округ</v>
          </cell>
          <cell r="G762" t="str">
            <v>Средние города</v>
          </cell>
          <cell r="H762" t="str">
            <v>Нет</v>
          </cell>
          <cell r="I762">
            <v>15334</v>
          </cell>
          <cell r="J762" t="e">
            <v>#N/A</v>
          </cell>
        </row>
        <row r="763">
          <cell r="C763" t="str">
            <v>Чертково</v>
          </cell>
          <cell r="D763" t="str">
            <v>Чертково</v>
          </cell>
          <cell r="E763" t="str">
            <v/>
          </cell>
          <cell r="F763" t="str">
            <v>Южный федеральный округ</v>
          </cell>
          <cell r="G763" t="str">
            <v>Средние города</v>
          </cell>
          <cell r="H763" t="str">
            <v>Нет</v>
          </cell>
          <cell r="I763">
            <v>10662</v>
          </cell>
          <cell r="J763" t="e">
            <v>#N/A</v>
          </cell>
        </row>
        <row r="764">
          <cell r="C764" t="str">
            <v>Ростов-на-Дону</v>
          </cell>
          <cell r="D764" t="str">
            <v>Ростов-на-Дону</v>
          </cell>
          <cell r="E764" t="str">
            <v>Да</v>
          </cell>
          <cell r="F764" t="str">
            <v>Южный федеральный округ</v>
          </cell>
          <cell r="G764" t="str">
            <v>Большие города</v>
          </cell>
          <cell r="H764" t="str">
            <v>Да</v>
          </cell>
          <cell r="I764">
            <v>1125299</v>
          </cell>
          <cell r="J764">
            <v>1133307</v>
          </cell>
        </row>
        <row r="765">
          <cell r="C765" t="str">
            <v>Касимов</v>
          </cell>
          <cell r="D765" t="str">
            <v>Касимов</v>
          </cell>
          <cell r="E765" t="str">
            <v/>
          </cell>
          <cell r="F765" t="str">
            <v>Центральный федеральный округ</v>
          </cell>
          <cell r="G765" t="str">
            <v>Средние города</v>
          </cell>
          <cell r="H765" t="str">
            <v>Да</v>
          </cell>
          <cell r="I765">
            <v>30990</v>
          </cell>
          <cell r="J765">
            <v>29700</v>
          </cell>
        </row>
        <row r="766">
          <cell r="C766" t="str">
            <v>Кораблино</v>
          </cell>
          <cell r="D766" t="str">
            <v>Кораблино</v>
          </cell>
          <cell r="E766" t="str">
            <v/>
          </cell>
          <cell r="F766" t="str">
            <v>Центральный федеральный округ</v>
          </cell>
          <cell r="G766" t="str">
            <v>Средние города</v>
          </cell>
          <cell r="H766" t="str">
            <v>Нет</v>
          </cell>
          <cell r="I766">
            <v>11327</v>
          </cell>
          <cell r="J766">
            <v>11188</v>
          </cell>
        </row>
        <row r="767">
          <cell r="C767" t="str">
            <v>Михайлов</v>
          </cell>
          <cell r="D767" t="str">
            <v>Михайлов</v>
          </cell>
          <cell r="E767" t="str">
            <v/>
          </cell>
          <cell r="F767" t="str">
            <v>Центральный федеральный округ</v>
          </cell>
          <cell r="G767" t="str">
            <v>Средние города</v>
          </cell>
          <cell r="H767" t="str">
            <v>Нет</v>
          </cell>
          <cell r="I767">
            <v>10539</v>
          </cell>
          <cell r="J767">
            <v>10072</v>
          </cell>
        </row>
        <row r="768">
          <cell r="C768" t="str">
            <v>Новомичуринск</v>
          </cell>
          <cell r="D768" t="str">
            <v>Новомичуринск</v>
          </cell>
          <cell r="E768" t="str">
            <v/>
          </cell>
          <cell r="F768" t="str">
            <v>Центральный федеральный округ</v>
          </cell>
          <cell r="G768" t="str">
            <v>Средние города</v>
          </cell>
          <cell r="H768" t="str">
            <v>Нет</v>
          </cell>
          <cell r="I768">
            <v>16997</v>
          </cell>
          <cell r="J768">
            <v>16503</v>
          </cell>
        </row>
        <row r="769">
          <cell r="C769" t="str">
            <v>Рыбное</v>
          </cell>
          <cell r="D769" t="str">
            <v>Рыбное</v>
          </cell>
          <cell r="E769" t="str">
            <v/>
          </cell>
          <cell r="F769" t="str">
            <v>Центральный федеральный округ</v>
          </cell>
          <cell r="G769" t="str">
            <v>Средние города</v>
          </cell>
          <cell r="H769" t="str">
            <v>Да</v>
          </cell>
          <cell r="I769">
            <v>19134</v>
          </cell>
          <cell r="J769">
            <v>20125</v>
          </cell>
        </row>
        <row r="770">
          <cell r="C770" t="str">
            <v>Ряжск</v>
          </cell>
          <cell r="D770" t="str">
            <v>Ряжск</v>
          </cell>
          <cell r="E770" t="str">
            <v/>
          </cell>
          <cell r="F770" t="str">
            <v>Центральный федеральный округ</v>
          </cell>
          <cell r="G770" t="str">
            <v>Средние города</v>
          </cell>
          <cell r="H770" t="str">
            <v>Да</v>
          </cell>
          <cell r="I770">
            <v>21701</v>
          </cell>
          <cell r="J770">
            <v>21189</v>
          </cell>
        </row>
        <row r="771">
          <cell r="C771" t="str">
            <v>Рыбинск</v>
          </cell>
          <cell r="D771" t="str">
            <v>Рыбинск</v>
          </cell>
          <cell r="E771" t="str">
            <v/>
          </cell>
          <cell r="F771" t="str">
            <v>Центральный федеральный округ</v>
          </cell>
          <cell r="G771" t="str">
            <v>Большие города</v>
          </cell>
          <cell r="H771" t="str">
            <v>Да</v>
          </cell>
          <cell r="I771">
            <v>190429</v>
          </cell>
          <cell r="J771">
            <v>186575</v>
          </cell>
        </row>
        <row r="772">
          <cell r="C772" t="str">
            <v>Сасово</v>
          </cell>
          <cell r="D772" t="str">
            <v>Сасово</v>
          </cell>
          <cell r="E772" t="str">
            <v/>
          </cell>
          <cell r="F772" t="str">
            <v>Центральный федеральный округ</v>
          </cell>
          <cell r="G772" t="str">
            <v>Средние города</v>
          </cell>
          <cell r="H772" t="str">
            <v>Да</v>
          </cell>
          <cell r="I772">
            <v>26303</v>
          </cell>
          <cell r="J772">
            <v>24523</v>
          </cell>
        </row>
        <row r="773">
          <cell r="C773" t="str">
            <v>Скопин</v>
          </cell>
          <cell r="D773" t="str">
            <v>Скопин</v>
          </cell>
          <cell r="E773" t="str">
            <v/>
          </cell>
          <cell r="F773" t="str">
            <v>Центральный федеральный округ</v>
          </cell>
          <cell r="G773" t="str">
            <v>Средние города</v>
          </cell>
          <cell r="H773" t="str">
            <v>Да</v>
          </cell>
          <cell r="I773">
            <v>26805</v>
          </cell>
          <cell r="J773">
            <v>26005</v>
          </cell>
        </row>
        <row r="774">
          <cell r="C774" t="str">
            <v>Шилово</v>
          </cell>
          <cell r="D774" t="str">
            <v>Шилово</v>
          </cell>
          <cell r="E774" t="str">
            <v/>
          </cell>
          <cell r="F774" t="str">
            <v>Центральный федеральный округ</v>
          </cell>
          <cell r="G774" t="str">
            <v>Средние города</v>
          </cell>
          <cell r="H774" t="str">
            <v>Нет</v>
          </cell>
          <cell r="I774">
            <v>14720</v>
          </cell>
          <cell r="J774">
            <v>14174</v>
          </cell>
        </row>
        <row r="775">
          <cell r="C775" t="str">
            <v>Алексеевка</v>
          </cell>
          <cell r="D775" t="str">
            <v>Алексеевка</v>
          </cell>
          <cell r="E775" t="str">
            <v/>
          </cell>
          <cell r="F775" t="str">
            <v>Приволжский федеральный округ</v>
          </cell>
          <cell r="G775" t="str">
            <v>Средние города</v>
          </cell>
          <cell r="H775" t="str">
            <v>Нет</v>
          </cell>
          <cell r="I775">
            <v>11115</v>
          </cell>
          <cell r="J775">
            <v>11238</v>
          </cell>
        </row>
        <row r="776">
          <cell r="C776" t="str">
            <v>Безенчук</v>
          </cell>
          <cell r="D776" t="str">
            <v>Безенчук</v>
          </cell>
          <cell r="E776" t="str">
            <v/>
          </cell>
          <cell r="F776" t="str">
            <v>Приволжский федеральный округ</v>
          </cell>
          <cell r="G776" t="str">
            <v>Средние города</v>
          </cell>
          <cell r="H776" t="str">
            <v>Да</v>
          </cell>
          <cell r="I776">
            <v>22526</v>
          </cell>
          <cell r="J776">
            <v>22093</v>
          </cell>
        </row>
        <row r="777">
          <cell r="C777" t="str">
            <v>Рязань</v>
          </cell>
          <cell r="D777" t="str">
            <v>Рязань</v>
          </cell>
          <cell r="E777" t="str">
            <v>Да</v>
          </cell>
          <cell r="F777" t="str">
            <v>Центральный федеральный округ</v>
          </cell>
          <cell r="G777" t="str">
            <v>Большие города</v>
          </cell>
          <cell r="H777" t="str">
            <v>Да</v>
          </cell>
          <cell r="I777">
            <v>537622</v>
          </cell>
          <cell r="J777">
            <v>539789</v>
          </cell>
        </row>
        <row r="778">
          <cell r="C778" t="str">
            <v>Кинель</v>
          </cell>
          <cell r="D778" t="str">
            <v>Кинель</v>
          </cell>
          <cell r="E778" t="str">
            <v/>
          </cell>
          <cell r="F778" t="str">
            <v>Приволжский федеральный округ</v>
          </cell>
          <cell r="G778" t="str">
            <v>Средние города</v>
          </cell>
          <cell r="H778" t="str">
            <v>Да</v>
          </cell>
          <cell r="I778">
            <v>34940</v>
          </cell>
          <cell r="J778">
            <v>35715</v>
          </cell>
        </row>
        <row r="779">
          <cell r="C779" t="str">
            <v>Кинель-Черкассы</v>
          </cell>
          <cell r="D779" t="str">
            <v>Кинель-Черкассы</v>
          </cell>
          <cell r="E779" t="str">
            <v/>
          </cell>
          <cell r="F779" t="str">
            <v>Приволжский федеральный округ</v>
          </cell>
          <cell r="G779" t="str">
            <v>Средние города</v>
          </cell>
          <cell r="H779" t="str">
            <v>Нет</v>
          </cell>
          <cell r="I779">
            <v>17252</v>
          </cell>
          <cell r="J779" t="e">
            <v>#N/A</v>
          </cell>
        </row>
        <row r="780">
          <cell r="C780" t="str">
            <v>Нефтегорск</v>
          </cell>
          <cell r="D780" t="str">
            <v>Нефтегорск</v>
          </cell>
          <cell r="E780" t="str">
            <v/>
          </cell>
          <cell r="F780" t="str">
            <v>Приволжский федеральный округ</v>
          </cell>
          <cell r="G780" t="str">
            <v>Средние города</v>
          </cell>
          <cell r="H780" t="str">
            <v>Да</v>
          </cell>
          <cell r="I780">
            <v>18242</v>
          </cell>
          <cell r="J780">
            <v>17916</v>
          </cell>
        </row>
        <row r="781">
          <cell r="C781" t="str">
            <v>Салават</v>
          </cell>
          <cell r="D781" t="str">
            <v>Салават</v>
          </cell>
          <cell r="E781" t="str">
            <v/>
          </cell>
          <cell r="F781" t="str">
            <v>Приволжский федеральный округ</v>
          </cell>
          <cell r="G781" t="str">
            <v>Большие города</v>
          </cell>
          <cell r="H781" t="str">
            <v>Да</v>
          </cell>
          <cell r="I781">
            <v>153181</v>
          </cell>
          <cell r="J781">
            <v>151571</v>
          </cell>
        </row>
        <row r="782">
          <cell r="C782" t="str">
            <v>Октябрьск</v>
          </cell>
          <cell r="D782" t="str">
            <v>Октябрьск</v>
          </cell>
          <cell r="E782" t="str">
            <v/>
          </cell>
          <cell r="F782" t="str">
            <v>Приволжский федеральный округ</v>
          </cell>
          <cell r="G782" t="str">
            <v>Средние города</v>
          </cell>
          <cell r="H782" t="str">
            <v>Нет</v>
          </cell>
          <cell r="I782">
            <v>26550</v>
          </cell>
          <cell r="J782">
            <v>26512</v>
          </cell>
        </row>
        <row r="783">
          <cell r="C783" t="str">
            <v>Отрадный</v>
          </cell>
          <cell r="D783" t="str">
            <v>Отрадный</v>
          </cell>
          <cell r="E783" t="str">
            <v/>
          </cell>
          <cell r="F783" t="str">
            <v>Приволжский федеральный округ</v>
          </cell>
          <cell r="G783" t="str">
            <v>Средние города</v>
          </cell>
          <cell r="H783" t="str">
            <v>Да</v>
          </cell>
          <cell r="I783">
            <v>47470</v>
          </cell>
          <cell r="J783">
            <v>47083</v>
          </cell>
        </row>
        <row r="784">
          <cell r="C784" t="str">
            <v>Похвистнево</v>
          </cell>
          <cell r="D784" t="str">
            <v>Похвистнево</v>
          </cell>
          <cell r="E784" t="str">
            <v/>
          </cell>
          <cell r="F784" t="str">
            <v>Приволжский федеральный округ</v>
          </cell>
          <cell r="G784" t="str">
            <v>Средние города</v>
          </cell>
          <cell r="H784" t="str">
            <v>Да</v>
          </cell>
          <cell r="I784">
            <v>28223</v>
          </cell>
          <cell r="J784">
            <v>28044</v>
          </cell>
        </row>
        <row r="785">
          <cell r="C785" t="str">
            <v>Рощинский</v>
          </cell>
          <cell r="D785" t="str">
            <v>Рощинский</v>
          </cell>
          <cell r="E785" t="str">
            <v/>
          </cell>
          <cell r="F785" t="str">
            <v>Приволжский федеральный округ</v>
          </cell>
          <cell r="G785" t="str">
            <v>Средние города</v>
          </cell>
          <cell r="H785" t="str">
            <v>Нет</v>
          </cell>
          <cell r="I785">
            <v>11103</v>
          </cell>
          <cell r="J785">
            <v>11206</v>
          </cell>
        </row>
        <row r="786">
          <cell r="C786" t="str">
            <v>Сальск</v>
          </cell>
          <cell r="D786" t="str">
            <v>Сальск</v>
          </cell>
          <cell r="E786" t="str">
            <v/>
          </cell>
          <cell r="F786" t="str">
            <v>Южный федеральный округ</v>
          </cell>
          <cell r="G786" t="str">
            <v>Средние города</v>
          </cell>
          <cell r="H786" t="str">
            <v>Да</v>
          </cell>
          <cell r="I786">
            <v>58680</v>
          </cell>
          <cell r="J786">
            <v>57128</v>
          </cell>
        </row>
        <row r="787">
          <cell r="C787" t="str">
            <v>Суходол</v>
          </cell>
          <cell r="D787" t="str">
            <v>Суходол</v>
          </cell>
          <cell r="E787" t="str">
            <v/>
          </cell>
          <cell r="F787" t="str">
            <v>Приволжский федеральный округ</v>
          </cell>
          <cell r="G787" t="str">
            <v>Средние города</v>
          </cell>
          <cell r="H787" t="str">
            <v>Да</v>
          </cell>
          <cell r="I787">
            <v>13532</v>
          </cell>
          <cell r="J787">
            <v>13442</v>
          </cell>
        </row>
        <row r="788">
          <cell r="C788" t="str">
            <v>Самара</v>
          </cell>
          <cell r="D788" t="str">
            <v>Самара</v>
          </cell>
          <cell r="E788" t="str">
            <v>Да</v>
          </cell>
          <cell r="F788" t="str">
            <v>Приволжский федеральный округ</v>
          </cell>
          <cell r="G788" t="str">
            <v>Большие города</v>
          </cell>
          <cell r="H788" t="str">
            <v>Да</v>
          </cell>
          <cell r="I788">
            <v>1169719</v>
          </cell>
          <cell r="J788">
            <v>1156608</v>
          </cell>
        </row>
        <row r="789">
          <cell r="C789" t="str">
            <v>Санкт-Петербург</v>
          </cell>
          <cell r="D789" t="str">
            <v>Санкт-Петербург</v>
          </cell>
          <cell r="E789" t="str">
            <v>Да</v>
          </cell>
          <cell r="F789" t="str">
            <v>Северо-западный федеральный округ</v>
          </cell>
          <cell r="G789" t="str">
            <v>Москва и СПб</v>
          </cell>
          <cell r="H789" t="str">
            <v>Да</v>
          </cell>
          <cell r="I789">
            <v>5281579</v>
          </cell>
          <cell r="J789">
            <v>5383890</v>
          </cell>
        </row>
        <row r="790">
          <cell r="C790" t="str">
            <v>Усть-Кинельский</v>
          </cell>
          <cell r="D790" t="str">
            <v>Усть-Кинельский</v>
          </cell>
          <cell r="E790" t="str">
            <v/>
          </cell>
          <cell r="F790" t="str">
            <v>Приволжский федеральный округ</v>
          </cell>
          <cell r="G790" t="str">
            <v>Средние города</v>
          </cell>
          <cell r="H790" t="str">
            <v>Нет</v>
          </cell>
          <cell r="I790">
            <v>11382</v>
          </cell>
          <cell r="J790">
            <v>11301</v>
          </cell>
        </row>
        <row r="791">
          <cell r="C791" t="str">
            <v>Саранск</v>
          </cell>
          <cell r="D791" t="str">
            <v>Саранск</v>
          </cell>
          <cell r="E791" t="str">
            <v>Да</v>
          </cell>
          <cell r="F791" t="str">
            <v>Приволжский федеральный округ</v>
          </cell>
          <cell r="G791" t="str">
            <v>Большие города</v>
          </cell>
          <cell r="H791" t="str">
            <v>Да</v>
          </cell>
          <cell r="I791">
            <v>314789</v>
          </cell>
          <cell r="J791">
            <v>318578</v>
          </cell>
        </row>
        <row r="792">
          <cell r="C792" t="str">
            <v>Аркадак</v>
          </cell>
          <cell r="D792" t="str">
            <v>Аркадак</v>
          </cell>
          <cell r="E792" t="str">
            <v/>
          </cell>
          <cell r="F792" t="str">
            <v>Приволжский федеральный округ</v>
          </cell>
          <cell r="G792" t="str">
            <v>Средние города</v>
          </cell>
          <cell r="H792" t="str">
            <v>Нет</v>
          </cell>
          <cell r="I792">
            <v>12088</v>
          </cell>
          <cell r="J792">
            <v>11681</v>
          </cell>
        </row>
        <row r="793">
          <cell r="C793" t="str">
            <v>Аткарск</v>
          </cell>
          <cell r="D793" t="str">
            <v>Аткарск</v>
          </cell>
          <cell r="E793" t="str">
            <v/>
          </cell>
          <cell r="F793" t="str">
            <v>Приволжский федеральный округ</v>
          </cell>
          <cell r="G793" t="str">
            <v>Средние города</v>
          </cell>
          <cell r="H793" t="str">
            <v>Да</v>
          </cell>
          <cell r="I793">
            <v>25515</v>
          </cell>
          <cell r="J793">
            <v>24669</v>
          </cell>
        </row>
        <row r="794">
          <cell r="C794" t="str">
            <v>Сарапул</v>
          </cell>
          <cell r="D794" t="str">
            <v>Сарапул</v>
          </cell>
          <cell r="E794" t="str">
            <v/>
          </cell>
          <cell r="F794" t="str">
            <v>Приволжский федеральный округ</v>
          </cell>
          <cell r="G794" t="str">
            <v>Большие города</v>
          </cell>
          <cell r="H794" t="str">
            <v>Да</v>
          </cell>
          <cell r="I794">
            <v>98569</v>
          </cell>
          <cell r="J794">
            <v>96361</v>
          </cell>
        </row>
        <row r="795">
          <cell r="C795" t="str">
            <v>Саратов</v>
          </cell>
          <cell r="D795" t="str">
            <v>Саратов</v>
          </cell>
          <cell r="E795" t="str">
            <v>Да</v>
          </cell>
          <cell r="F795" t="str">
            <v>Приволжский федеральный округ</v>
          </cell>
          <cell r="G795" t="str">
            <v>Большие города</v>
          </cell>
          <cell r="H795" t="str">
            <v>Да</v>
          </cell>
          <cell r="I795">
            <v>845300</v>
          </cell>
          <cell r="J795">
            <v>841902</v>
          </cell>
        </row>
        <row r="796">
          <cell r="C796" t="str">
            <v>Саров</v>
          </cell>
          <cell r="D796" t="str">
            <v>Саров</v>
          </cell>
          <cell r="E796" t="str">
            <v/>
          </cell>
          <cell r="F796" t="str">
            <v>Приволжский федеральный округ</v>
          </cell>
          <cell r="G796" t="str">
            <v>Средние города</v>
          </cell>
          <cell r="H796" t="str">
            <v>Да</v>
          </cell>
          <cell r="I796">
            <v>94417</v>
          </cell>
          <cell r="J796">
            <v>95469</v>
          </cell>
        </row>
        <row r="797">
          <cell r="C797" t="str">
            <v>Ершов</v>
          </cell>
          <cell r="D797" t="str">
            <v>Ершов</v>
          </cell>
          <cell r="E797" t="str">
            <v/>
          </cell>
          <cell r="F797" t="str">
            <v>Приволжский федеральный округ</v>
          </cell>
          <cell r="G797" t="str">
            <v>Средние города</v>
          </cell>
          <cell r="H797" t="str">
            <v>Да</v>
          </cell>
          <cell r="I797">
            <v>20290</v>
          </cell>
          <cell r="J797">
            <v>19237</v>
          </cell>
        </row>
        <row r="798">
          <cell r="C798" t="str">
            <v>Калининск</v>
          </cell>
          <cell r="D798" t="str">
            <v>Калининск</v>
          </cell>
          <cell r="E798" t="str">
            <v/>
          </cell>
          <cell r="F798" t="str">
            <v>Приволжский федеральный округ</v>
          </cell>
          <cell r="G798" t="str">
            <v>Средние города</v>
          </cell>
          <cell r="H798" t="str">
            <v>Да</v>
          </cell>
          <cell r="I798">
            <v>15869</v>
          </cell>
          <cell r="J798">
            <v>15635</v>
          </cell>
        </row>
        <row r="799">
          <cell r="C799" t="str">
            <v>Красноармейск</v>
          </cell>
          <cell r="D799" t="str">
            <v>Красноармейск</v>
          </cell>
          <cell r="E799" t="str">
            <v/>
          </cell>
          <cell r="F799" t="str">
            <v>Приволжский федеральный округ</v>
          </cell>
          <cell r="G799" t="str">
            <v>Средние города</v>
          </cell>
          <cell r="H799" t="str">
            <v>Да</v>
          </cell>
          <cell r="I799">
            <v>23296</v>
          </cell>
          <cell r="J799">
            <v>22617</v>
          </cell>
        </row>
        <row r="800">
          <cell r="C800" t="str">
            <v>Красный Кут</v>
          </cell>
          <cell r="D800" t="str">
            <v>Красный Кут</v>
          </cell>
          <cell r="E800" t="str">
            <v/>
          </cell>
          <cell r="F800" t="str">
            <v>Приволжский федеральный округ</v>
          </cell>
          <cell r="G800" t="str">
            <v>Средние города</v>
          </cell>
          <cell r="H800" t="str">
            <v>Нет</v>
          </cell>
          <cell r="I800">
            <v>14773</v>
          </cell>
          <cell r="J800">
            <v>14385</v>
          </cell>
        </row>
        <row r="801">
          <cell r="C801" t="str">
            <v>Маркс</v>
          </cell>
          <cell r="D801" t="str">
            <v>Маркс</v>
          </cell>
          <cell r="E801" t="str">
            <v/>
          </cell>
          <cell r="F801" t="str">
            <v>Приволжский федеральный округ</v>
          </cell>
          <cell r="G801" t="str">
            <v>Средние города</v>
          </cell>
          <cell r="H801" t="str">
            <v>Да</v>
          </cell>
          <cell r="I801">
            <v>31864</v>
          </cell>
          <cell r="J801">
            <v>31184</v>
          </cell>
        </row>
        <row r="802">
          <cell r="C802" t="str">
            <v>Новоузенск</v>
          </cell>
          <cell r="D802" t="str">
            <v>Новоузенск</v>
          </cell>
          <cell r="E802" t="str">
            <v/>
          </cell>
          <cell r="F802" t="str">
            <v>Приволжский федеральный округ</v>
          </cell>
          <cell r="G802" t="str">
            <v>Средние города</v>
          </cell>
          <cell r="H802" t="str">
            <v>Да</v>
          </cell>
          <cell r="I802">
            <v>16035</v>
          </cell>
          <cell r="J802">
            <v>15374</v>
          </cell>
        </row>
        <row r="803">
          <cell r="C803" t="str">
            <v>Петровск</v>
          </cell>
          <cell r="D803" t="str">
            <v>Петровск</v>
          </cell>
          <cell r="E803" t="str">
            <v/>
          </cell>
          <cell r="F803" t="str">
            <v>Приволжский федеральный округ</v>
          </cell>
          <cell r="G803" t="str">
            <v>Средние города</v>
          </cell>
          <cell r="H803" t="str">
            <v>Да</v>
          </cell>
          <cell r="I803">
            <v>29820</v>
          </cell>
          <cell r="J803">
            <v>28490</v>
          </cell>
        </row>
        <row r="804">
          <cell r="C804" t="str">
            <v>Приволжский</v>
          </cell>
          <cell r="D804" t="str">
            <v>Приволжский</v>
          </cell>
          <cell r="E804" t="str">
            <v/>
          </cell>
          <cell r="F804" t="str">
            <v>Приволжский федеральный округ</v>
          </cell>
          <cell r="G804" t="str">
            <v>Средние города</v>
          </cell>
          <cell r="H804" t="str">
            <v>Нет</v>
          </cell>
          <cell r="I804">
            <v>34029</v>
          </cell>
          <cell r="J804">
            <v>33647</v>
          </cell>
        </row>
        <row r="805">
          <cell r="C805" t="str">
            <v>Пугачёв</v>
          </cell>
          <cell r="D805" t="str">
            <v>Пугачев</v>
          </cell>
          <cell r="E805" t="str">
            <v/>
          </cell>
          <cell r="F805" t="str">
            <v>Приволжский федеральный округ</v>
          </cell>
          <cell r="G805" t="str">
            <v>Средние города</v>
          </cell>
          <cell r="H805" t="str">
            <v>Да</v>
          </cell>
          <cell r="I805">
            <v>41286</v>
          </cell>
          <cell r="J805">
            <v>40927</v>
          </cell>
        </row>
        <row r="806">
          <cell r="C806" t="str">
            <v>Ртищево</v>
          </cell>
          <cell r="D806" t="str">
            <v>Ртищево</v>
          </cell>
          <cell r="E806" t="str">
            <v/>
          </cell>
          <cell r="F806" t="str">
            <v>Приволжский федеральный округ</v>
          </cell>
          <cell r="G806" t="str">
            <v>Средние города</v>
          </cell>
          <cell r="H806" t="str">
            <v>Да</v>
          </cell>
          <cell r="I806">
            <v>39612</v>
          </cell>
          <cell r="J806">
            <v>38663</v>
          </cell>
        </row>
        <row r="807">
          <cell r="C807" t="str">
            <v>Северодвинск</v>
          </cell>
          <cell r="D807" t="str">
            <v>Северодвинск</v>
          </cell>
          <cell r="E807" t="str">
            <v/>
          </cell>
          <cell r="F807" t="str">
            <v>Северо-западный федеральный округ</v>
          </cell>
          <cell r="G807" t="str">
            <v>Большие города</v>
          </cell>
          <cell r="H807" t="str">
            <v>Да</v>
          </cell>
          <cell r="I807">
            <v>183996</v>
          </cell>
          <cell r="J807">
            <v>182291</v>
          </cell>
        </row>
        <row r="808">
          <cell r="C808" t="str">
            <v>Светлый</v>
          </cell>
          <cell r="D808" t="str">
            <v>Светлый</v>
          </cell>
          <cell r="E808" t="str">
            <v/>
          </cell>
          <cell r="F808" t="str">
            <v>Приволжский федеральный округ</v>
          </cell>
          <cell r="G808" t="str">
            <v>Средние города</v>
          </cell>
          <cell r="H808" t="str">
            <v>Нет</v>
          </cell>
          <cell r="I808">
            <v>12540</v>
          </cell>
          <cell r="J808">
            <v>12884</v>
          </cell>
        </row>
        <row r="809">
          <cell r="C809" t="str">
            <v>Степное</v>
          </cell>
          <cell r="D809" t="str">
            <v>Степное</v>
          </cell>
          <cell r="E809" t="str">
            <v/>
          </cell>
          <cell r="F809" t="str">
            <v>Приволжский федеральный округ</v>
          </cell>
          <cell r="G809" t="str">
            <v>Средние города</v>
          </cell>
          <cell r="H809" t="str">
            <v>Нет</v>
          </cell>
          <cell r="I809">
            <v>12234</v>
          </cell>
          <cell r="J809">
            <v>11836</v>
          </cell>
        </row>
        <row r="810">
          <cell r="C810" t="str">
            <v>Хвалынск</v>
          </cell>
          <cell r="D810" t="str">
            <v>Хвалынск</v>
          </cell>
          <cell r="E810" t="str">
            <v/>
          </cell>
          <cell r="F810" t="str">
            <v>Приволжский федеральный округ</v>
          </cell>
          <cell r="G810" t="str">
            <v>Средние города</v>
          </cell>
          <cell r="H810" t="str">
            <v>Да</v>
          </cell>
          <cell r="I810">
            <v>12748</v>
          </cell>
          <cell r="J810">
            <v>12302</v>
          </cell>
        </row>
        <row r="811">
          <cell r="C811" t="str">
            <v>Североморск</v>
          </cell>
          <cell r="D811" t="str">
            <v>Североморск</v>
          </cell>
          <cell r="E811" t="str">
            <v/>
          </cell>
          <cell r="F811" t="str">
            <v>Северо-западный федеральный округ</v>
          </cell>
          <cell r="G811" t="str">
            <v>Средние города</v>
          </cell>
          <cell r="H811" t="str">
            <v>Да</v>
          </cell>
          <cell r="I811">
            <v>51004</v>
          </cell>
          <cell r="J811">
            <v>52597</v>
          </cell>
        </row>
        <row r="812">
          <cell r="C812" t="str">
            <v>Александровск-Сахалинский</v>
          </cell>
          <cell r="D812" t="str">
            <v>Александровск-Сахалинский</v>
          </cell>
          <cell r="E812" t="str">
            <v/>
          </cell>
          <cell r="F812" t="str">
            <v>Дальневосточный федеральный округ</v>
          </cell>
          <cell r="G812" t="str">
            <v>Средние города</v>
          </cell>
          <cell r="H812" t="str">
            <v>Нет</v>
          </cell>
          <cell r="I812">
            <v>10613</v>
          </cell>
          <cell r="J812">
            <v>9346</v>
          </cell>
        </row>
        <row r="813">
          <cell r="C813" t="str">
            <v>Долинск</v>
          </cell>
          <cell r="D813" t="str">
            <v>Долинск</v>
          </cell>
          <cell r="E813" t="str">
            <v/>
          </cell>
          <cell r="F813" t="str">
            <v>Дальневосточный федеральный округ</v>
          </cell>
          <cell r="G813" t="str">
            <v>Средние города</v>
          </cell>
          <cell r="H813" t="str">
            <v>Нет</v>
          </cell>
          <cell r="I813">
            <v>11751</v>
          </cell>
          <cell r="J813">
            <v>11685</v>
          </cell>
        </row>
        <row r="814">
          <cell r="C814" t="str">
            <v>Корсаков</v>
          </cell>
          <cell r="D814" t="str">
            <v>Корсаков</v>
          </cell>
          <cell r="E814" t="str">
            <v/>
          </cell>
          <cell r="F814" t="str">
            <v>Дальневосточный федеральный округ</v>
          </cell>
          <cell r="G814" t="str">
            <v>Средние города</v>
          </cell>
          <cell r="H814" t="str">
            <v>Да</v>
          </cell>
          <cell r="I814">
            <v>33056</v>
          </cell>
          <cell r="J814">
            <v>33645</v>
          </cell>
        </row>
        <row r="815">
          <cell r="C815" t="str">
            <v>Невельск</v>
          </cell>
          <cell r="D815" t="str">
            <v>Невельск</v>
          </cell>
          <cell r="E815" t="str">
            <v/>
          </cell>
          <cell r="F815" t="str">
            <v>Дальневосточный федеральный округ</v>
          </cell>
          <cell r="G815" t="str">
            <v>Средние города</v>
          </cell>
          <cell r="H815" t="str">
            <v>Нет</v>
          </cell>
          <cell r="I815">
            <v>10589</v>
          </cell>
          <cell r="J815">
            <v>9996</v>
          </cell>
        </row>
        <row r="816">
          <cell r="C816" t="str">
            <v>Ноглики</v>
          </cell>
          <cell r="D816" t="str">
            <v>Ноглики</v>
          </cell>
          <cell r="E816" t="str">
            <v/>
          </cell>
          <cell r="F816" t="str">
            <v>Дальневосточный федеральный округ</v>
          </cell>
          <cell r="G816" t="str">
            <v>Средние города</v>
          </cell>
          <cell r="H816" t="str">
            <v>Нет</v>
          </cell>
          <cell r="I816">
            <v>10005</v>
          </cell>
          <cell r="J816">
            <v>10151</v>
          </cell>
        </row>
        <row r="817">
          <cell r="C817" t="str">
            <v>Оха</v>
          </cell>
          <cell r="D817" t="str">
            <v>Оха</v>
          </cell>
          <cell r="E817" t="str">
            <v/>
          </cell>
          <cell r="F817" t="str">
            <v>Дальневосточный федеральный округ</v>
          </cell>
          <cell r="G817" t="str">
            <v>Средние города</v>
          </cell>
          <cell r="H817" t="str">
            <v>Нет</v>
          </cell>
          <cell r="I817">
            <v>21081</v>
          </cell>
          <cell r="J817">
            <v>20391</v>
          </cell>
        </row>
        <row r="818">
          <cell r="C818" t="str">
            <v>Поронайск</v>
          </cell>
          <cell r="D818" t="str">
            <v>Поронайск</v>
          </cell>
          <cell r="E818" t="str">
            <v/>
          </cell>
          <cell r="F818" t="str">
            <v>Дальневосточный федеральный округ</v>
          </cell>
          <cell r="G818" t="str">
            <v>Средние города</v>
          </cell>
          <cell r="H818" t="str">
            <v>Нет</v>
          </cell>
          <cell r="I818">
            <v>15311</v>
          </cell>
          <cell r="J818">
            <v>15388</v>
          </cell>
        </row>
        <row r="819">
          <cell r="C819" t="str">
            <v>Углегорск</v>
          </cell>
          <cell r="D819" t="str">
            <v>Углегорск</v>
          </cell>
          <cell r="E819" t="str">
            <v/>
          </cell>
          <cell r="F819" t="str">
            <v>Дальневосточный федеральный округ</v>
          </cell>
          <cell r="G819" t="str">
            <v>Средние города</v>
          </cell>
          <cell r="H819" t="str">
            <v>Нет</v>
          </cell>
          <cell r="I819">
            <v>11880</v>
          </cell>
          <cell r="J819">
            <v>8687</v>
          </cell>
        </row>
        <row r="820">
          <cell r="C820" t="str">
            <v>Холмск</v>
          </cell>
          <cell r="D820" t="str">
            <v>Холмск</v>
          </cell>
          <cell r="E820" t="str">
            <v/>
          </cell>
          <cell r="F820" t="str">
            <v>Дальневосточный федеральный округ</v>
          </cell>
          <cell r="G820" t="str">
            <v>Средние города</v>
          </cell>
          <cell r="H820" t="str">
            <v>Да</v>
          </cell>
          <cell r="I820">
            <v>28521</v>
          </cell>
          <cell r="J820">
            <v>27479</v>
          </cell>
        </row>
        <row r="821">
          <cell r="C821" t="str">
            <v>Южно-Сахалинск</v>
          </cell>
          <cell r="D821" t="str">
            <v>Южно-Сахалинск</v>
          </cell>
          <cell r="E821" t="str">
            <v>Да</v>
          </cell>
          <cell r="F821" t="str">
            <v>Дальневосточный федеральный округ</v>
          </cell>
          <cell r="G821" t="str">
            <v>Большие города</v>
          </cell>
          <cell r="H821" t="str">
            <v>Да</v>
          </cell>
          <cell r="I821">
            <v>194882</v>
          </cell>
          <cell r="J821">
            <v>200854</v>
          </cell>
        </row>
        <row r="822">
          <cell r="C822" t="str">
            <v>Алапаевск</v>
          </cell>
          <cell r="D822" t="str">
            <v>Алапаевск</v>
          </cell>
          <cell r="E822" t="str">
            <v/>
          </cell>
          <cell r="F822" t="str">
            <v>Уральский федеральный округ</v>
          </cell>
          <cell r="G822" t="str">
            <v>Средние города</v>
          </cell>
          <cell r="H822" t="str">
            <v>Да</v>
          </cell>
          <cell r="I822">
            <v>37653</v>
          </cell>
          <cell r="J822">
            <v>37219</v>
          </cell>
        </row>
        <row r="823">
          <cell r="C823" t="str">
            <v>Арамиль</v>
          </cell>
          <cell r="D823" t="str">
            <v>Арамиль</v>
          </cell>
          <cell r="E823" t="str">
            <v/>
          </cell>
          <cell r="F823" t="str">
            <v>Уральский федеральный округ</v>
          </cell>
          <cell r="G823" t="str">
            <v>Средние города</v>
          </cell>
          <cell r="H823" t="str">
            <v>Нет</v>
          </cell>
          <cell r="I823">
            <v>15162</v>
          </cell>
          <cell r="J823">
            <v>15236</v>
          </cell>
        </row>
        <row r="824">
          <cell r="C824" t="str">
            <v>Артёмовский</v>
          </cell>
          <cell r="D824" t="str">
            <v>Артемовский</v>
          </cell>
          <cell r="E824" t="str">
            <v/>
          </cell>
          <cell r="F824" t="str">
            <v>Уральский федеральный округ</v>
          </cell>
          <cell r="G824" t="str">
            <v>Средние города</v>
          </cell>
          <cell r="H824" t="str">
            <v>Да</v>
          </cell>
          <cell r="I824">
            <v>30933</v>
          </cell>
          <cell r="J824">
            <v>30366</v>
          </cell>
        </row>
        <row r="825">
          <cell r="C825" t="str">
            <v>Арти</v>
          </cell>
          <cell r="D825" t="str">
            <v>Арти</v>
          </cell>
          <cell r="E825" t="str">
            <v/>
          </cell>
          <cell r="F825" t="str">
            <v>Уральский федеральный округ</v>
          </cell>
          <cell r="G825" t="str">
            <v>Средние города</v>
          </cell>
          <cell r="H825" t="str">
            <v>Нет</v>
          </cell>
          <cell r="I825">
            <v>13003</v>
          </cell>
          <cell r="J825">
            <v>12941</v>
          </cell>
        </row>
        <row r="826">
          <cell r="C826" t="str">
            <v>Асбест</v>
          </cell>
          <cell r="D826" t="str">
            <v>Асбест</v>
          </cell>
          <cell r="E826" t="str">
            <v/>
          </cell>
          <cell r="F826" t="str">
            <v>Уральский федеральный округ</v>
          </cell>
          <cell r="G826" t="str">
            <v>Средние города</v>
          </cell>
          <cell r="H826" t="str">
            <v>Да</v>
          </cell>
          <cell r="I826">
            <v>65305</v>
          </cell>
          <cell r="J826">
            <v>63325</v>
          </cell>
        </row>
        <row r="827">
          <cell r="C827" t="str">
            <v>Белоярский</v>
          </cell>
          <cell r="D827" t="str">
            <v>Белоярский</v>
          </cell>
          <cell r="E827" t="str">
            <v/>
          </cell>
          <cell r="F827" t="str">
            <v>Уральский федеральный округ</v>
          </cell>
          <cell r="G827" t="str">
            <v>Средние города</v>
          </cell>
          <cell r="H827" t="str">
            <v>Нет</v>
          </cell>
          <cell r="I827">
            <v>11972</v>
          </cell>
          <cell r="J827">
            <v>11832</v>
          </cell>
        </row>
        <row r="828">
          <cell r="C828" t="str">
            <v>Берёзовский</v>
          </cell>
          <cell r="D828" t="str">
            <v>Березовский</v>
          </cell>
          <cell r="E828" t="str">
            <v/>
          </cell>
          <cell r="F828" t="str">
            <v>Уральский федеральный округ</v>
          </cell>
          <cell r="G828" t="str">
            <v>Средние города</v>
          </cell>
          <cell r="H828" t="str">
            <v>Да</v>
          </cell>
          <cell r="I828">
            <v>56586</v>
          </cell>
          <cell r="J828">
            <v>58771</v>
          </cell>
        </row>
        <row r="829">
          <cell r="C829" t="str">
            <v>Богданович</v>
          </cell>
          <cell r="D829" t="str">
            <v>Богданович</v>
          </cell>
          <cell r="E829" t="str">
            <v/>
          </cell>
          <cell r="F829" t="str">
            <v>Уральский федеральный округ</v>
          </cell>
          <cell r="G829" t="str">
            <v>Средние города</v>
          </cell>
          <cell r="H829" t="str">
            <v>Да</v>
          </cell>
          <cell r="I829">
            <v>29311</v>
          </cell>
          <cell r="J829">
            <v>29108</v>
          </cell>
        </row>
        <row r="830">
          <cell r="C830" t="str">
            <v>Буланаш</v>
          </cell>
          <cell r="D830" t="str">
            <v>Буланаш</v>
          </cell>
          <cell r="E830" t="str">
            <v/>
          </cell>
          <cell r="F830" t="str">
            <v>Уральский федеральный округ</v>
          </cell>
          <cell r="G830" t="str">
            <v>Средние города</v>
          </cell>
          <cell r="H830" t="str">
            <v>Нет</v>
          </cell>
          <cell r="I830">
            <v>12504</v>
          </cell>
          <cell r="J830" t="e">
            <v>#N/A</v>
          </cell>
        </row>
        <row r="831">
          <cell r="C831" t="str">
            <v>Верхний Тагил</v>
          </cell>
          <cell r="D831" t="str">
            <v>Верхний Тагил</v>
          </cell>
          <cell r="E831" t="str">
            <v/>
          </cell>
          <cell r="F831" t="str">
            <v>Уральский федеральный округ</v>
          </cell>
          <cell r="G831" t="str">
            <v>Средние города</v>
          </cell>
          <cell r="H831" t="str">
            <v>Нет</v>
          </cell>
          <cell r="I831">
            <v>11171</v>
          </cell>
          <cell r="J831">
            <v>10672</v>
          </cell>
        </row>
        <row r="832">
          <cell r="C832" t="str">
            <v>Верхняя Пышма</v>
          </cell>
          <cell r="D832" t="str">
            <v>Верхняя Пышма</v>
          </cell>
          <cell r="E832" t="str">
            <v/>
          </cell>
          <cell r="F832" t="str">
            <v>Уральский федеральный округ</v>
          </cell>
          <cell r="G832" t="str">
            <v>Средние города</v>
          </cell>
          <cell r="H832" t="str">
            <v>Да</v>
          </cell>
          <cell r="I832">
            <v>67674</v>
          </cell>
          <cell r="J832">
            <v>71241</v>
          </cell>
        </row>
        <row r="833">
          <cell r="C833" t="str">
            <v>Верхняя Салда</v>
          </cell>
          <cell r="D833" t="str">
            <v>Верхняя Салда</v>
          </cell>
          <cell r="E833" t="str">
            <v/>
          </cell>
          <cell r="F833" t="str">
            <v>Уральский федеральный округ</v>
          </cell>
          <cell r="G833" t="str">
            <v>Средние города</v>
          </cell>
          <cell r="H833" t="str">
            <v>Да</v>
          </cell>
          <cell r="I833">
            <v>42733</v>
          </cell>
          <cell r="J833">
            <v>41484</v>
          </cell>
        </row>
        <row r="834">
          <cell r="C834" t="str">
            <v>Волчанск</v>
          </cell>
          <cell r="D834" t="str">
            <v>Волчанск</v>
          </cell>
          <cell r="E834" t="str">
            <v/>
          </cell>
          <cell r="F834" t="str">
            <v>Уральский федеральный округ</v>
          </cell>
          <cell r="G834" t="str">
            <v>Средние города</v>
          </cell>
          <cell r="H834" t="str">
            <v>Нет</v>
          </cell>
          <cell r="I834">
            <v>10008</v>
          </cell>
          <cell r="J834">
            <v>8562</v>
          </cell>
        </row>
        <row r="835">
          <cell r="C835" t="str">
            <v>Дегтярск</v>
          </cell>
          <cell r="D835" t="str">
            <v>Дегтярск</v>
          </cell>
          <cell r="E835" t="str">
            <v/>
          </cell>
          <cell r="F835" t="str">
            <v>Уральский федеральный округ</v>
          </cell>
          <cell r="G835" t="str">
            <v>Средние города</v>
          </cell>
          <cell r="H835" t="str">
            <v>Да</v>
          </cell>
          <cell r="I835">
            <v>16141</v>
          </cell>
          <cell r="J835">
            <v>15828</v>
          </cell>
        </row>
        <row r="836">
          <cell r="C836" t="str">
            <v>Северск</v>
          </cell>
          <cell r="D836" t="str">
            <v>Северск</v>
          </cell>
          <cell r="E836" t="str">
            <v/>
          </cell>
          <cell r="F836" t="str">
            <v>Сибирский федеральный округ</v>
          </cell>
          <cell r="G836" t="str">
            <v>Большие города</v>
          </cell>
          <cell r="H836" t="str">
            <v>Да</v>
          </cell>
          <cell r="I836">
            <v>107922</v>
          </cell>
          <cell r="J836">
            <v>107036</v>
          </cell>
        </row>
        <row r="837">
          <cell r="C837" t="str">
            <v>Еланский</v>
          </cell>
          <cell r="D837" t="str">
            <v>Еланский</v>
          </cell>
          <cell r="E837" t="str">
            <v/>
          </cell>
          <cell r="F837" t="str">
            <v>Уральский федеральный округ</v>
          </cell>
          <cell r="G837" t="str">
            <v>Средние города</v>
          </cell>
          <cell r="H837" t="str">
            <v>Нет</v>
          </cell>
          <cell r="I837">
            <v>10038</v>
          </cell>
          <cell r="J837" t="e">
            <v>#N/A</v>
          </cell>
        </row>
        <row r="838">
          <cell r="C838" t="str">
            <v>Заречный</v>
          </cell>
          <cell r="D838" t="str">
            <v>Заречный</v>
          </cell>
          <cell r="E838" t="str">
            <v/>
          </cell>
          <cell r="F838" t="str">
            <v>Уральский федеральный округ</v>
          </cell>
          <cell r="G838" t="str">
            <v>Средние города</v>
          </cell>
          <cell r="H838" t="str">
            <v>Да</v>
          </cell>
          <cell r="I838">
            <v>27617</v>
          </cell>
          <cell r="J838">
            <v>27795</v>
          </cell>
        </row>
        <row r="839">
          <cell r="C839" t="str">
            <v>Ивдель</v>
          </cell>
          <cell r="D839" t="str">
            <v>Ивдель</v>
          </cell>
          <cell r="E839" t="str">
            <v/>
          </cell>
          <cell r="F839" t="str">
            <v>Уральский федеральный округ</v>
          </cell>
          <cell r="G839" t="str">
            <v>Средние города</v>
          </cell>
          <cell r="H839" t="str">
            <v>Да</v>
          </cell>
          <cell r="I839">
            <v>16090</v>
          </cell>
          <cell r="J839">
            <v>15659</v>
          </cell>
        </row>
        <row r="840">
          <cell r="C840" t="str">
            <v>Ирбит</v>
          </cell>
          <cell r="D840" t="str">
            <v>Ирбит</v>
          </cell>
          <cell r="E840" t="str">
            <v/>
          </cell>
          <cell r="F840" t="str">
            <v>Уральский федеральный округ</v>
          </cell>
          <cell r="G840" t="str">
            <v>Средние города</v>
          </cell>
          <cell r="H840" t="str">
            <v>Да</v>
          </cell>
          <cell r="I840">
            <v>37405</v>
          </cell>
          <cell r="J840">
            <v>36668</v>
          </cell>
        </row>
        <row r="841">
          <cell r="C841" t="str">
            <v>Сибай</v>
          </cell>
          <cell r="D841" t="str">
            <v>Сибай</v>
          </cell>
          <cell r="E841" t="str">
            <v/>
          </cell>
          <cell r="F841" t="str">
            <v>Приволжский федеральный округ</v>
          </cell>
          <cell r="G841" t="str">
            <v>Средние города</v>
          </cell>
          <cell r="H841" t="str">
            <v>Да</v>
          </cell>
          <cell r="I841">
            <v>61354</v>
          </cell>
          <cell r="J841">
            <v>61344</v>
          </cell>
        </row>
        <row r="842">
          <cell r="C842" t="str">
            <v>Камышлов</v>
          </cell>
          <cell r="D842" t="str">
            <v>Камышлов</v>
          </cell>
          <cell r="E842" t="str">
            <v/>
          </cell>
          <cell r="F842" t="str">
            <v>Уральский федеральный округ</v>
          </cell>
          <cell r="G842" t="str">
            <v>Средние города</v>
          </cell>
          <cell r="H842" t="str">
            <v>Нет</v>
          </cell>
          <cell r="I842">
            <v>26566</v>
          </cell>
          <cell r="J842">
            <v>26301</v>
          </cell>
        </row>
        <row r="843">
          <cell r="C843" t="str">
            <v>Карпинск</v>
          </cell>
          <cell r="D843" t="str">
            <v>Карпинск</v>
          </cell>
          <cell r="E843" t="str">
            <v/>
          </cell>
          <cell r="F843" t="str">
            <v>Уральский федеральный округ</v>
          </cell>
          <cell r="G843" t="str">
            <v>Средние города</v>
          </cell>
          <cell r="H843" t="str">
            <v>Да</v>
          </cell>
          <cell r="I843">
            <v>26957</v>
          </cell>
          <cell r="J843">
            <v>26249</v>
          </cell>
        </row>
        <row r="844">
          <cell r="C844" t="str">
            <v>Качканар</v>
          </cell>
          <cell r="D844" t="str">
            <v>Качканар</v>
          </cell>
          <cell r="E844" t="str">
            <v/>
          </cell>
          <cell r="F844" t="str">
            <v>Уральский федеральный округ</v>
          </cell>
          <cell r="G844" t="str">
            <v>Средние города</v>
          </cell>
          <cell r="H844" t="str">
            <v>Да</v>
          </cell>
          <cell r="I844">
            <v>39338</v>
          </cell>
          <cell r="J844">
            <v>38441</v>
          </cell>
        </row>
        <row r="845">
          <cell r="C845" t="str">
            <v>Кировград</v>
          </cell>
          <cell r="D845" t="str">
            <v>Кировград</v>
          </cell>
          <cell r="E845" t="str">
            <v/>
          </cell>
          <cell r="F845" t="str">
            <v>Уральский федеральный округ</v>
          </cell>
          <cell r="G845" t="str">
            <v>Средние города</v>
          </cell>
          <cell r="H845" t="str">
            <v>Да</v>
          </cell>
          <cell r="I845">
            <v>19712</v>
          </cell>
          <cell r="J845">
            <v>18956</v>
          </cell>
        </row>
        <row r="846">
          <cell r="C846" t="str">
            <v>Краснотурьинск</v>
          </cell>
          <cell r="D846" t="str">
            <v>Краснотурьинск</v>
          </cell>
          <cell r="E846" t="str">
            <v/>
          </cell>
          <cell r="F846" t="str">
            <v>Уральский федеральный округ</v>
          </cell>
          <cell r="G846" t="str">
            <v>Средние города</v>
          </cell>
          <cell r="H846" t="str">
            <v>Да</v>
          </cell>
          <cell r="I846">
            <v>58023</v>
          </cell>
          <cell r="J846">
            <v>56584</v>
          </cell>
        </row>
        <row r="847">
          <cell r="C847" t="str">
            <v>Красноуральск</v>
          </cell>
          <cell r="D847" t="str">
            <v>Красноуральск</v>
          </cell>
          <cell r="E847" t="str">
            <v/>
          </cell>
          <cell r="F847" t="str">
            <v>Уральский федеральный округ</v>
          </cell>
          <cell r="G847" t="str">
            <v>Средние города</v>
          </cell>
          <cell r="H847" t="str">
            <v>Да</v>
          </cell>
          <cell r="I847">
            <v>23142</v>
          </cell>
          <cell r="J847">
            <v>22725</v>
          </cell>
        </row>
        <row r="848">
          <cell r="C848" t="str">
            <v>Красноуфимск</v>
          </cell>
          <cell r="D848" t="str">
            <v>Красноуфимск</v>
          </cell>
          <cell r="E848" t="str">
            <v/>
          </cell>
          <cell r="F848" t="str">
            <v>Уральский федеральный округ</v>
          </cell>
          <cell r="G848" t="str">
            <v>Средние города</v>
          </cell>
          <cell r="H848" t="str">
            <v>Да</v>
          </cell>
          <cell r="I848">
            <v>38731</v>
          </cell>
          <cell r="J848">
            <v>38088</v>
          </cell>
        </row>
        <row r="849">
          <cell r="C849" t="str">
            <v>Кушва</v>
          </cell>
          <cell r="D849" t="str">
            <v>Кушва</v>
          </cell>
          <cell r="E849" t="str">
            <v/>
          </cell>
          <cell r="F849" t="str">
            <v>Уральский федеральный округ</v>
          </cell>
          <cell r="G849" t="str">
            <v>Средние города</v>
          </cell>
          <cell r="H849" t="str">
            <v>Да</v>
          </cell>
          <cell r="I849">
            <v>28409</v>
          </cell>
          <cell r="J849">
            <v>27624</v>
          </cell>
        </row>
        <row r="850">
          <cell r="C850" t="str">
            <v>Лесной</v>
          </cell>
          <cell r="D850" t="str">
            <v>Лесной</v>
          </cell>
          <cell r="E850" t="str">
            <v/>
          </cell>
          <cell r="F850" t="str">
            <v>Уральский федеральный округ</v>
          </cell>
          <cell r="G850" t="str">
            <v>Средние города</v>
          </cell>
          <cell r="H850" t="str">
            <v>Нет</v>
          </cell>
          <cell r="I850">
            <v>49149</v>
          </cell>
          <cell r="J850">
            <v>49054</v>
          </cell>
        </row>
        <row r="851">
          <cell r="C851" t="str">
            <v>Невьянск</v>
          </cell>
          <cell r="D851" t="str">
            <v>Невьянск</v>
          </cell>
          <cell r="E851" t="str">
            <v/>
          </cell>
          <cell r="F851" t="str">
            <v>Уральский федеральный округ</v>
          </cell>
          <cell r="G851" t="str">
            <v>Средние города</v>
          </cell>
          <cell r="H851" t="str">
            <v>Да</v>
          </cell>
          <cell r="I851">
            <v>23348</v>
          </cell>
          <cell r="J851">
            <v>22943</v>
          </cell>
        </row>
        <row r="852">
          <cell r="C852" t="str">
            <v>Нижние Серги</v>
          </cell>
          <cell r="D852" t="str">
            <v>Нижние Серги</v>
          </cell>
          <cell r="E852" t="str">
            <v/>
          </cell>
          <cell r="F852" t="str">
            <v>Уральский федеральный округ</v>
          </cell>
          <cell r="G852" t="str">
            <v>Средние города</v>
          </cell>
          <cell r="H852" t="str">
            <v>Да</v>
          </cell>
          <cell r="I852">
            <v>11217</v>
          </cell>
          <cell r="J852">
            <v>9109</v>
          </cell>
        </row>
        <row r="853">
          <cell r="C853" t="str">
            <v>Славянск-на-Кубани</v>
          </cell>
          <cell r="D853" t="str">
            <v>Славянск-на-Кубани</v>
          </cell>
          <cell r="E853" t="str">
            <v/>
          </cell>
          <cell r="F853" t="str">
            <v>Южный федеральный округ</v>
          </cell>
          <cell r="G853" t="str">
            <v>Средние города</v>
          </cell>
          <cell r="H853" t="str">
            <v>Да</v>
          </cell>
          <cell r="I853">
            <v>65812</v>
          </cell>
          <cell r="J853">
            <v>66829</v>
          </cell>
        </row>
        <row r="854">
          <cell r="C854" t="str">
            <v>Нижняя Салда</v>
          </cell>
          <cell r="D854" t="str">
            <v>Нижняя Салда</v>
          </cell>
          <cell r="E854" t="str">
            <v/>
          </cell>
          <cell r="F854" t="str">
            <v>Уральский федеральный округ</v>
          </cell>
          <cell r="G854" t="str">
            <v>Средние города</v>
          </cell>
          <cell r="H854" t="str">
            <v>Нет</v>
          </cell>
          <cell r="I854">
            <v>17380</v>
          </cell>
          <cell r="J854">
            <v>17345</v>
          </cell>
        </row>
        <row r="855">
          <cell r="C855" t="str">
            <v>Нижняя Тура</v>
          </cell>
          <cell r="D855" t="str">
            <v>Нижняя Тура</v>
          </cell>
          <cell r="E855" t="str">
            <v/>
          </cell>
          <cell r="F855" t="str">
            <v>Уральский федеральный округ</v>
          </cell>
          <cell r="G855" t="str">
            <v>Средние города</v>
          </cell>
          <cell r="H855" t="str">
            <v>Да</v>
          </cell>
          <cell r="I855">
            <v>20217</v>
          </cell>
          <cell r="J855">
            <v>19535</v>
          </cell>
        </row>
        <row r="856">
          <cell r="C856" t="str">
            <v>Новая Ляля</v>
          </cell>
          <cell r="D856" t="str">
            <v>Новая Ляля</v>
          </cell>
          <cell r="E856" t="str">
            <v/>
          </cell>
          <cell r="F856" t="str">
            <v>Уральский федеральный округ</v>
          </cell>
          <cell r="G856" t="str">
            <v>Средние города</v>
          </cell>
          <cell r="H856" t="str">
            <v>Нет</v>
          </cell>
          <cell r="I856">
            <v>11947</v>
          </cell>
          <cell r="J856">
            <v>11753</v>
          </cell>
        </row>
        <row r="857">
          <cell r="C857" t="str">
            <v>Новоуральск</v>
          </cell>
          <cell r="D857" t="str">
            <v>Новоуральск</v>
          </cell>
          <cell r="E857" t="str">
            <v/>
          </cell>
          <cell r="F857" t="str">
            <v>Уральский федеральный округ</v>
          </cell>
          <cell r="G857" t="str">
            <v>Средние города</v>
          </cell>
          <cell r="H857" t="str">
            <v>Нет</v>
          </cell>
          <cell r="I857">
            <v>81854</v>
          </cell>
          <cell r="J857">
            <v>80723</v>
          </cell>
        </row>
        <row r="858">
          <cell r="C858" t="str">
            <v>Первоуральск</v>
          </cell>
          <cell r="D858" t="str">
            <v>Первоуральск</v>
          </cell>
          <cell r="E858" t="str">
            <v/>
          </cell>
          <cell r="F858" t="str">
            <v>Уральский федеральный округ</v>
          </cell>
          <cell r="G858" t="str">
            <v>Большие города</v>
          </cell>
          <cell r="H858" t="str">
            <v>Да</v>
          </cell>
          <cell r="I858">
            <v>124447</v>
          </cell>
          <cell r="J858">
            <v>122183</v>
          </cell>
        </row>
        <row r="859">
          <cell r="C859" t="str">
            <v>Полевской</v>
          </cell>
          <cell r="D859" t="str">
            <v>Полевской</v>
          </cell>
          <cell r="E859" t="str">
            <v/>
          </cell>
          <cell r="F859" t="str">
            <v>Уральский федеральный округ</v>
          </cell>
          <cell r="G859" t="str">
            <v>Средние города</v>
          </cell>
          <cell r="H859" t="str">
            <v>Да</v>
          </cell>
          <cell r="I859">
            <v>62402</v>
          </cell>
          <cell r="J859">
            <v>61332</v>
          </cell>
        </row>
        <row r="860">
          <cell r="C860" t="str">
            <v>Ревда</v>
          </cell>
          <cell r="D860" t="str">
            <v>Ревда</v>
          </cell>
          <cell r="E860" t="str">
            <v/>
          </cell>
          <cell r="F860" t="str">
            <v>Уральский федеральный округ</v>
          </cell>
          <cell r="G860" t="str">
            <v>Средние города</v>
          </cell>
          <cell r="H860" t="str">
            <v>Да</v>
          </cell>
          <cell r="I860">
            <v>62395</v>
          </cell>
          <cell r="J860">
            <v>62326</v>
          </cell>
        </row>
        <row r="861">
          <cell r="C861" t="str">
            <v>Реж</v>
          </cell>
          <cell r="D861" t="str">
            <v>Реж</v>
          </cell>
          <cell r="E861" t="str">
            <v/>
          </cell>
          <cell r="F861" t="str">
            <v>Уральский федеральный округ</v>
          </cell>
          <cell r="G861" t="str">
            <v>Средние города</v>
          </cell>
          <cell r="H861" t="str">
            <v>Да</v>
          </cell>
          <cell r="I861">
            <v>37420</v>
          </cell>
          <cell r="J861">
            <v>36843</v>
          </cell>
        </row>
        <row r="862">
          <cell r="C862" t="str">
            <v>Рефтинский</v>
          </cell>
          <cell r="D862" t="str">
            <v>Рефтинский</v>
          </cell>
          <cell r="E862" t="str">
            <v/>
          </cell>
          <cell r="F862" t="str">
            <v>Уральский федеральный округ</v>
          </cell>
          <cell r="G862" t="str">
            <v>Средние города</v>
          </cell>
          <cell r="H862" t="str">
            <v>Да</v>
          </cell>
          <cell r="I862">
            <v>16197</v>
          </cell>
          <cell r="J862">
            <v>15840</v>
          </cell>
        </row>
        <row r="863">
          <cell r="C863" t="str">
            <v>Североуральск</v>
          </cell>
          <cell r="D863" t="str">
            <v>Североуральск</v>
          </cell>
          <cell r="E863" t="str">
            <v/>
          </cell>
          <cell r="F863" t="str">
            <v>Уральский федеральный округ</v>
          </cell>
          <cell r="G863" t="str">
            <v>Средние города</v>
          </cell>
          <cell r="H863" t="str">
            <v>Да</v>
          </cell>
          <cell r="I863">
            <v>26543</v>
          </cell>
          <cell r="J863">
            <v>25827</v>
          </cell>
        </row>
        <row r="864">
          <cell r="C864" t="str">
            <v>Серов</v>
          </cell>
          <cell r="D864" t="str">
            <v>Серов</v>
          </cell>
          <cell r="E864" t="str">
            <v/>
          </cell>
          <cell r="F864" t="str">
            <v>Уральский федеральный округ</v>
          </cell>
          <cell r="G864" t="str">
            <v>Средние города</v>
          </cell>
          <cell r="H864" t="str">
            <v>Да</v>
          </cell>
          <cell r="I864">
            <v>97940</v>
          </cell>
          <cell r="J864">
            <v>96613</v>
          </cell>
        </row>
        <row r="865">
          <cell r="C865" t="str">
            <v>Среднеуральск</v>
          </cell>
          <cell r="D865" t="str">
            <v>Среднеуральск</v>
          </cell>
          <cell r="E865" t="str">
            <v/>
          </cell>
          <cell r="F865" t="str">
            <v>Уральский федеральный округ</v>
          </cell>
          <cell r="G865" t="str">
            <v>Средние города</v>
          </cell>
          <cell r="H865" t="str">
            <v>Да</v>
          </cell>
          <cell r="I865">
            <v>22896</v>
          </cell>
          <cell r="J865">
            <v>23583</v>
          </cell>
        </row>
        <row r="866">
          <cell r="C866" t="str">
            <v>Сухой Лог</v>
          </cell>
          <cell r="D866" t="str">
            <v>Сухой Лог</v>
          </cell>
          <cell r="E866" t="str">
            <v/>
          </cell>
          <cell r="F866" t="str">
            <v>Уральский федеральный округ</v>
          </cell>
          <cell r="G866" t="str">
            <v>Средние города</v>
          </cell>
          <cell r="H866" t="str">
            <v>Нет</v>
          </cell>
          <cell r="I866">
            <v>34018</v>
          </cell>
          <cell r="J866">
            <v>33497</v>
          </cell>
        </row>
        <row r="867">
          <cell r="C867" t="str">
            <v>Сысерть</v>
          </cell>
          <cell r="D867" t="str">
            <v>Сысерть</v>
          </cell>
          <cell r="E867" t="str">
            <v/>
          </cell>
          <cell r="F867" t="str">
            <v>Уральский федеральный округ</v>
          </cell>
          <cell r="G867" t="str">
            <v>Средние города</v>
          </cell>
          <cell r="H867" t="str">
            <v>Да</v>
          </cell>
          <cell r="I867">
            <v>20962</v>
          </cell>
          <cell r="J867">
            <v>21091</v>
          </cell>
        </row>
        <row r="868">
          <cell r="C868" t="str">
            <v>Тавда</v>
          </cell>
          <cell r="D868" t="str">
            <v>Тавда</v>
          </cell>
          <cell r="E868" t="str">
            <v/>
          </cell>
          <cell r="F868" t="str">
            <v>Уральский федеральный округ</v>
          </cell>
          <cell r="G868" t="str">
            <v>Средние города</v>
          </cell>
          <cell r="H868" t="str">
            <v>Да</v>
          </cell>
          <cell r="I868">
            <v>33666</v>
          </cell>
          <cell r="J868">
            <v>32932</v>
          </cell>
        </row>
        <row r="869">
          <cell r="C869" t="str">
            <v>Талица</v>
          </cell>
          <cell r="D869" t="str">
            <v>Талица</v>
          </cell>
          <cell r="E869" t="str">
            <v/>
          </cell>
          <cell r="F869" t="str">
            <v>Уральский федеральный округ</v>
          </cell>
          <cell r="G869" t="str">
            <v>Средние города</v>
          </cell>
          <cell r="H869" t="str">
            <v>Да</v>
          </cell>
          <cell r="I869">
            <v>15874</v>
          </cell>
          <cell r="J869">
            <v>15785</v>
          </cell>
        </row>
        <row r="870">
          <cell r="C870" t="str">
            <v>Троицкий</v>
          </cell>
          <cell r="D870" t="str">
            <v>Троицкий</v>
          </cell>
          <cell r="E870" t="str">
            <v/>
          </cell>
          <cell r="F870" t="str">
            <v>Уральский федеральный округ</v>
          </cell>
          <cell r="G870" t="str">
            <v>Средние города</v>
          </cell>
          <cell r="H870" t="str">
            <v>Нет</v>
          </cell>
          <cell r="I870">
            <v>10467</v>
          </cell>
          <cell r="J870" t="e">
            <v>#N/A</v>
          </cell>
        </row>
        <row r="871">
          <cell r="C871" t="str">
            <v>Туринск</v>
          </cell>
          <cell r="D871" t="str">
            <v>Туринск</v>
          </cell>
          <cell r="E871" t="str">
            <v/>
          </cell>
          <cell r="F871" t="str">
            <v>Уральский федеральный округ</v>
          </cell>
          <cell r="G871" t="str">
            <v>Средние города</v>
          </cell>
          <cell r="H871" t="str">
            <v>Да</v>
          </cell>
          <cell r="I871">
            <v>17316</v>
          </cell>
          <cell r="J871">
            <v>17060</v>
          </cell>
        </row>
        <row r="872">
          <cell r="C872" t="str">
            <v>Верхнеднепровский</v>
          </cell>
          <cell r="D872" t="str">
            <v>Верхнеднепровский</v>
          </cell>
          <cell r="E872" t="str">
            <v/>
          </cell>
          <cell r="F872" t="str">
            <v>Центральный федеральный округ</v>
          </cell>
          <cell r="G872" t="str">
            <v>Средние города</v>
          </cell>
          <cell r="H872" t="str">
            <v>Да</v>
          </cell>
          <cell r="I872">
            <v>12084</v>
          </cell>
          <cell r="J872">
            <v>11380</v>
          </cell>
        </row>
        <row r="873">
          <cell r="C873" t="str">
            <v>Вязьма</v>
          </cell>
          <cell r="D873" t="str">
            <v>Вязьма</v>
          </cell>
          <cell r="E873" t="str">
            <v/>
          </cell>
          <cell r="F873" t="str">
            <v>Центральный федеральный округ</v>
          </cell>
          <cell r="G873" t="str">
            <v>Средние города</v>
          </cell>
          <cell r="H873" t="str">
            <v>Да</v>
          </cell>
          <cell r="I873">
            <v>53660</v>
          </cell>
          <cell r="J873">
            <v>51790</v>
          </cell>
        </row>
        <row r="874">
          <cell r="C874" t="str">
            <v>Гагарин</v>
          </cell>
          <cell r="D874" t="str">
            <v>Гагарин</v>
          </cell>
          <cell r="E874" t="str">
            <v/>
          </cell>
          <cell r="F874" t="str">
            <v>Центральный федеральный округ</v>
          </cell>
          <cell r="G874" t="str">
            <v>Средние города</v>
          </cell>
          <cell r="H874" t="str">
            <v>Да</v>
          </cell>
          <cell r="I874">
            <v>29476</v>
          </cell>
          <cell r="J874">
            <v>28797</v>
          </cell>
        </row>
        <row r="875">
          <cell r="C875" t="str">
            <v>Десногорск</v>
          </cell>
          <cell r="D875" t="str">
            <v>Десногорск</v>
          </cell>
          <cell r="E875" t="str">
            <v/>
          </cell>
          <cell r="F875" t="str">
            <v>Центральный федеральный округ</v>
          </cell>
          <cell r="G875" t="str">
            <v>Средние города</v>
          </cell>
          <cell r="H875" t="str">
            <v>Да</v>
          </cell>
          <cell r="I875">
            <v>28293</v>
          </cell>
          <cell r="J875">
            <v>27322</v>
          </cell>
        </row>
        <row r="876">
          <cell r="C876" t="str">
            <v>Дорогобуж</v>
          </cell>
          <cell r="D876" t="str">
            <v>Дорогобуж</v>
          </cell>
          <cell r="E876" t="str">
            <v/>
          </cell>
          <cell r="F876" t="str">
            <v>Центральный федеральный округ</v>
          </cell>
          <cell r="G876" t="str">
            <v>Средние города</v>
          </cell>
          <cell r="H876" t="str">
            <v>Нет</v>
          </cell>
          <cell r="I876">
            <v>10135</v>
          </cell>
          <cell r="J876">
            <v>9538</v>
          </cell>
        </row>
        <row r="877">
          <cell r="C877" t="str">
            <v>Ельня</v>
          </cell>
          <cell r="D877" t="str">
            <v>Ельня</v>
          </cell>
          <cell r="E877" t="str">
            <v/>
          </cell>
          <cell r="F877" t="str">
            <v>Центральный федеральный округ</v>
          </cell>
          <cell r="G877" t="str">
            <v>Средние города</v>
          </cell>
          <cell r="H877" t="str">
            <v>Нет</v>
          </cell>
          <cell r="I877">
            <v>10095</v>
          </cell>
          <cell r="J877">
            <v>8832</v>
          </cell>
        </row>
        <row r="878">
          <cell r="C878" t="str">
            <v>Рославль</v>
          </cell>
          <cell r="D878" t="str">
            <v>Рославль</v>
          </cell>
          <cell r="E878" t="str">
            <v/>
          </cell>
          <cell r="F878" t="str">
            <v>Центральный федеральный округ</v>
          </cell>
          <cell r="G878" t="str">
            <v>Средние города</v>
          </cell>
          <cell r="H878" t="str">
            <v>Да</v>
          </cell>
          <cell r="I878">
            <v>51466</v>
          </cell>
          <cell r="J878">
            <v>49405</v>
          </cell>
        </row>
        <row r="879">
          <cell r="C879" t="str">
            <v>Рудня</v>
          </cell>
          <cell r="D879" t="str">
            <v>Рудня</v>
          </cell>
          <cell r="E879" t="str">
            <v/>
          </cell>
          <cell r="F879" t="str">
            <v>Центральный федеральный округ</v>
          </cell>
          <cell r="G879" t="str">
            <v>Средние города</v>
          </cell>
          <cell r="H879" t="str">
            <v>Нет</v>
          </cell>
          <cell r="I879">
            <v>10029</v>
          </cell>
          <cell r="J879">
            <v>9452</v>
          </cell>
        </row>
        <row r="880">
          <cell r="C880" t="str">
            <v>Сафоново</v>
          </cell>
          <cell r="D880" t="str">
            <v>Сафоново</v>
          </cell>
          <cell r="E880" t="str">
            <v/>
          </cell>
          <cell r="F880" t="str">
            <v>Центральный федеральный округ</v>
          </cell>
          <cell r="G880" t="str">
            <v>Средние города</v>
          </cell>
          <cell r="H880" t="str">
            <v>Да</v>
          </cell>
          <cell r="I880">
            <v>43145</v>
          </cell>
          <cell r="J880">
            <v>41510</v>
          </cell>
        </row>
        <row r="881">
          <cell r="C881" t="str">
            <v>Смоленск</v>
          </cell>
          <cell r="D881" t="str">
            <v>Смоленск</v>
          </cell>
          <cell r="E881" t="str">
            <v>Да</v>
          </cell>
          <cell r="F881" t="str">
            <v>Центральный федеральный округ</v>
          </cell>
          <cell r="G881" t="str">
            <v>Большие города</v>
          </cell>
          <cell r="H881" t="str">
            <v>Да</v>
          </cell>
          <cell r="I881">
            <v>329853</v>
          </cell>
          <cell r="J881">
            <v>329427</v>
          </cell>
        </row>
        <row r="882">
          <cell r="C882" t="str">
            <v>Ярцево</v>
          </cell>
          <cell r="D882" t="str">
            <v>Ярцево</v>
          </cell>
          <cell r="E882" t="str">
            <v/>
          </cell>
          <cell r="F882" t="str">
            <v>Центральный федеральный округ</v>
          </cell>
          <cell r="G882" t="str">
            <v>Средние города</v>
          </cell>
          <cell r="H882" t="str">
            <v>Да</v>
          </cell>
          <cell r="I882">
            <v>45559</v>
          </cell>
          <cell r="J882">
            <v>43280</v>
          </cell>
        </row>
        <row r="883">
          <cell r="C883" t="str">
            <v>Александрийская</v>
          </cell>
          <cell r="D883" t="str">
            <v>Александрийская</v>
          </cell>
          <cell r="E883" t="str">
            <v/>
          </cell>
          <cell r="F883" t="str">
            <v>Северо-кавказский федеральный округ</v>
          </cell>
          <cell r="G883" t="str">
            <v>Средние города</v>
          </cell>
          <cell r="H883" t="str">
            <v>Нет</v>
          </cell>
          <cell r="I883">
            <v>11761</v>
          </cell>
          <cell r="J883" t="e">
            <v>#N/A</v>
          </cell>
        </row>
        <row r="884">
          <cell r="C884" t="str">
            <v>Александровское</v>
          </cell>
          <cell r="D884" t="str">
            <v>Александровское</v>
          </cell>
          <cell r="E884" t="str">
            <v/>
          </cell>
          <cell r="F884" t="str">
            <v>Северо-кавказский федеральный округ</v>
          </cell>
          <cell r="G884" t="str">
            <v>Средние города</v>
          </cell>
          <cell r="H884" t="str">
            <v>Да</v>
          </cell>
          <cell r="I884">
            <v>27471</v>
          </cell>
          <cell r="J884" t="e">
            <v>#N/A</v>
          </cell>
        </row>
        <row r="885">
          <cell r="C885" t="str">
            <v>Арзгир</v>
          </cell>
          <cell r="D885" t="str">
            <v>Арзгир</v>
          </cell>
          <cell r="E885" t="str">
            <v/>
          </cell>
          <cell r="F885" t="str">
            <v>Северо-кавказский федеральный округ</v>
          </cell>
          <cell r="G885" t="str">
            <v>Средние города</v>
          </cell>
          <cell r="H885" t="str">
            <v>Нет</v>
          </cell>
          <cell r="I885">
            <v>14722</v>
          </cell>
          <cell r="J885" t="e">
            <v>#N/A</v>
          </cell>
        </row>
        <row r="886">
          <cell r="C886" t="str">
            <v>Благодарный</v>
          </cell>
          <cell r="D886" t="str">
            <v>Благодарный</v>
          </cell>
          <cell r="E886" t="str">
            <v/>
          </cell>
          <cell r="F886" t="str">
            <v>Северо-кавказский федеральный округ</v>
          </cell>
          <cell r="G886" t="str">
            <v>Средние города</v>
          </cell>
          <cell r="H886" t="str">
            <v>Да</v>
          </cell>
          <cell r="I886">
            <v>31558</v>
          </cell>
          <cell r="J886">
            <v>30530</v>
          </cell>
        </row>
        <row r="887">
          <cell r="C887" t="str">
            <v>Соликамск</v>
          </cell>
          <cell r="D887" t="str">
            <v>Соликамск</v>
          </cell>
          <cell r="E887" t="str">
            <v/>
          </cell>
          <cell r="F887" t="str">
            <v>Приволжский федеральный округ</v>
          </cell>
          <cell r="G887" t="str">
            <v>Средние города</v>
          </cell>
          <cell r="H887" t="str">
            <v>Да</v>
          </cell>
          <cell r="I887">
            <v>95191</v>
          </cell>
          <cell r="J887">
            <v>93118</v>
          </cell>
        </row>
        <row r="888">
          <cell r="C888" t="str">
            <v>Сочи</v>
          </cell>
          <cell r="D888" t="str">
            <v>Сочи</v>
          </cell>
          <cell r="E888" t="str">
            <v/>
          </cell>
          <cell r="F888" t="str">
            <v>Южный федеральный округ</v>
          </cell>
          <cell r="G888" t="str">
            <v>Большие города</v>
          </cell>
          <cell r="H888" t="str">
            <v>Да</v>
          </cell>
          <cell r="I888">
            <v>411524</v>
          </cell>
          <cell r="J888">
            <v>438726</v>
          </cell>
        </row>
        <row r="889">
          <cell r="C889" t="str">
            <v>Горячеводский</v>
          </cell>
          <cell r="D889" t="str">
            <v>Горячеводский</v>
          </cell>
          <cell r="E889" t="str">
            <v/>
          </cell>
          <cell r="F889" t="str">
            <v>Северо-кавказский федеральный округ</v>
          </cell>
          <cell r="G889" t="str">
            <v>Средние города</v>
          </cell>
          <cell r="H889" t="str">
            <v>Нет</v>
          </cell>
          <cell r="I889">
            <v>36678</v>
          </cell>
          <cell r="J889">
            <v>36754</v>
          </cell>
        </row>
        <row r="890">
          <cell r="C890" t="str">
            <v>Дивное</v>
          </cell>
          <cell r="D890" t="str">
            <v>Дивное</v>
          </cell>
          <cell r="E890" t="str">
            <v/>
          </cell>
          <cell r="F890" t="str">
            <v>Северо-кавказский федеральный округ</v>
          </cell>
          <cell r="G890" t="str">
            <v>Средние города</v>
          </cell>
          <cell r="H890" t="str">
            <v>Нет</v>
          </cell>
          <cell r="I890">
            <v>13196</v>
          </cell>
          <cell r="J890" t="e">
            <v>#N/A</v>
          </cell>
        </row>
        <row r="891">
          <cell r="C891" t="str">
            <v>Донское</v>
          </cell>
          <cell r="D891" t="str">
            <v>Донское</v>
          </cell>
          <cell r="E891" t="str">
            <v/>
          </cell>
          <cell r="F891" t="str">
            <v>Северо-кавказский федеральный округ</v>
          </cell>
          <cell r="G891" t="str">
            <v>Средние города</v>
          </cell>
          <cell r="H891" t="str">
            <v>Нет</v>
          </cell>
          <cell r="I891">
            <v>14927</v>
          </cell>
          <cell r="J891" t="e">
            <v>#N/A</v>
          </cell>
        </row>
        <row r="892">
          <cell r="C892" t="str">
            <v>Ставрополь</v>
          </cell>
          <cell r="D892" t="str">
            <v>Ставрополь</v>
          </cell>
          <cell r="E892" t="str">
            <v>Да</v>
          </cell>
          <cell r="F892" t="str">
            <v>Северо-кавказский федеральный округ</v>
          </cell>
          <cell r="G892" t="str">
            <v>Большие города</v>
          </cell>
          <cell r="H892" t="str">
            <v>Да</v>
          </cell>
          <cell r="I892">
            <v>433577</v>
          </cell>
          <cell r="J892">
            <v>437367</v>
          </cell>
        </row>
        <row r="893">
          <cell r="C893" t="str">
            <v>Ессентукская</v>
          </cell>
          <cell r="D893" t="str">
            <v>Ессентукская</v>
          </cell>
          <cell r="E893" t="str">
            <v/>
          </cell>
          <cell r="F893" t="str">
            <v>Северо-кавказский федеральный округ</v>
          </cell>
          <cell r="G893" t="str">
            <v>Средние города</v>
          </cell>
          <cell r="H893" t="str">
            <v>Нет</v>
          </cell>
          <cell r="I893">
            <v>20166</v>
          </cell>
          <cell r="J893" t="e">
            <v>#N/A</v>
          </cell>
        </row>
        <row r="894">
          <cell r="C894" t="str">
            <v>Железноводск</v>
          </cell>
          <cell r="D894" t="str">
            <v>Железноводск</v>
          </cell>
          <cell r="E894" t="str">
            <v/>
          </cell>
          <cell r="F894" t="str">
            <v>Северо-кавказский федеральный округ</v>
          </cell>
          <cell r="G894" t="str">
            <v>Средние города</v>
          </cell>
          <cell r="H894" t="str">
            <v>Да</v>
          </cell>
          <cell r="I894">
            <v>25126</v>
          </cell>
          <cell r="J894">
            <v>24768</v>
          </cell>
        </row>
        <row r="895">
          <cell r="C895" t="str">
            <v>Зеленокумск</v>
          </cell>
          <cell r="D895" t="str">
            <v>Зеленокумск</v>
          </cell>
          <cell r="E895" t="str">
            <v/>
          </cell>
          <cell r="F895" t="str">
            <v>Северо-кавказский федеральный округ</v>
          </cell>
          <cell r="G895" t="str">
            <v>Средние города</v>
          </cell>
          <cell r="H895" t="str">
            <v>Да</v>
          </cell>
          <cell r="I895">
            <v>35568</v>
          </cell>
          <cell r="J895">
            <v>34690</v>
          </cell>
        </row>
        <row r="896">
          <cell r="C896" t="str">
            <v>Изобильный</v>
          </cell>
          <cell r="D896" t="str">
            <v>Изобильный</v>
          </cell>
          <cell r="E896" t="str">
            <v/>
          </cell>
          <cell r="F896" t="str">
            <v>Северо-кавказский федеральный округ</v>
          </cell>
          <cell r="G896" t="str">
            <v>Средние города</v>
          </cell>
          <cell r="H896" t="str">
            <v>Да</v>
          </cell>
          <cell r="I896">
            <v>38409</v>
          </cell>
          <cell r="J896">
            <v>37868</v>
          </cell>
        </row>
        <row r="897">
          <cell r="C897" t="str">
            <v>Иноземцево</v>
          </cell>
          <cell r="D897" t="str">
            <v>Иноземцево</v>
          </cell>
          <cell r="E897" t="str">
            <v/>
          </cell>
          <cell r="F897" t="str">
            <v>Северо-кавказский федеральный округ</v>
          </cell>
          <cell r="G897" t="str">
            <v>Средние города</v>
          </cell>
          <cell r="H897" t="str">
            <v>Нет</v>
          </cell>
          <cell r="I897">
            <v>27663</v>
          </cell>
          <cell r="J897">
            <v>27935</v>
          </cell>
        </row>
        <row r="898">
          <cell r="C898" t="str">
            <v>Ипатово</v>
          </cell>
          <cell r="D898" t="str">
            <v>Ипатово</v>
          </cell>
          <cell r="E898" t="str">
            <v/>
          </cell>
          <cell r="F898" t="str">
            <v>Северо-кавказский федеральный округ</v>
          </cell>
          <cell r="G898" t="str">
            <v>Средние города</v>
          </cell>
          <cell r="H898" t="str">
            <v>Да</v>
          </cell>
          <cell r="I898">
            <v>24782</v>
          </cell>
          <cell r="J898">
            <v>23579</v>
          </cell>
        </row>
        <row r="899">
          <cell r="C899" t="str">
            <v>Старый Оскол</v>
          </cell>
          <cell r="D899" t="str">
            <v>Старый Оскол</v>
          </cell>
          <cell r="E899" t="str">
            <v/>
          </cell>
          <cell r="F899" t="str">
            <v>Центральный федеральный округ</v>
          </cell>
          <cell r="G899" t="str">
            <v>Большие города</v>
          </cell>
          <cell r="H899" t="str">
            <v>Да</v>
          </cell>
          <cell r="I899">
            <v>223360</v>
          </cell>
          <cell r="J899">
            <v>223809</v>
          </cell>
        </row>
        <row r="900">
          <cell r="C900" t="str">
            <v>Кочубеевское</v>
          </cell>
          <cell r="D900" t="str">
            <v>Кочубеевское</v>
          </cell>
          <cell r="E900" t="str">
            <v/>
          </cell>
          <cell r="F900" t="str">
            <v>Северо-кавказский федеральный округ</v>
          </cell>
          <cell r="G900" t="str">
            <v>Средние города</v>
          </cell>
          <cell r="H900" t="str">
            <v>Да</v>
          </cell>
          <cell r="I900">
            <v>25840</v>
          </cell>
          <cell r="J900" t="e">
            <v>#N/A</v>
          </cell>
        </row>
        <row r="901">
          <cell r="C901" t="str">
            <v>Красногвардейское</v>
          </cell>
          <cell r="D901" t="str">
            <v>Красногвардейское</v>
          </cell>
          <cell r="E901" t="str">
            <v/>
          </cell>
          <cell r="F901" t="str">
            <v>Северо-кавказский федеральный округ</v>
          </cell>
          <cell r="G901" t="str">
            <v>Средние города</v>
          </cell>
          <cell r="H901" t="str">
            <v>Нет</v>
          </cell>
          <cell r="I901">
            <v>14881</v>
          </cell>
          <cell r="J901" t="e">
            <v>#N/A</v>
          </cell>
        </row>
        <row r="902">
          <cell r="C902" t="str">
            <v>Краснокумское</v>
          </cell>
          <cell r="D902" t="str">
            <v>Краснокумское</v>
          </cell>
          <cell r="E902" t="str">
            <v/>
          </cell>
          <cell r="F902" t="str">
            <v>Северо-кавказский федеральный округ</v>
          </cell>
          <cell r="G902" t="str">
            <v>Средние города</v>
          </cell>
          <cell r="H902" t="str">
            <v>Нет</v>
          </cell>
          <cell r="I902">
            <v>17451</v>
          </cell>
          <cell r="J902" t="e">
            <v>#N/A</v>
          </cell>
        </row>
        <row r="903">
          <cell r="C903" t="str">
            <v>Курсавка</v>
          </cell>
          <cell r="D903" t="str">
            <v>Курсавка</v>
          </cell>
          <cell r="E903" t="str">
            <v/>
          </cell>
          <cell r="F903" t="str">
            <v>Северо-кавказский федеральный округ</v>
          </cell>
          <cell r="G903" t="str">
            <v>Средние города</v>
          </cell>
          <cell r="H903" t="str">
            <v>Нет</v>
          </cell>
          <cell r="I903">
            <v>11215</v>
          </cell>
          <cell r="J903" t="e">
            <v>#N/A</v>
          </cell>
        </row>
        <row r="904">
          <cell r="C904" t="str">
            <v>Стерлитамак</v>
          </cell>
          <cell r="D904" t="str">
            <v>Стерлитамак</v>
          </cell>
          <cell r="E904" t="str">
            <v/>
          </cell>
          <cell r="F904" t="str">
            <v>Приволжский федеральный округ</v>
          </cell>
          <cell r="G904" t="str">
            <v>Большие города</v>
          </cell>
          <cell r="H904" t="str">
            <v>Да</v>
          </cell>
          <cell r="I904">
            <v>280233</v>
          </cell>
          <cell r="J904">
            <v>278127</v>
          </cell>
        </row>
        <row r="905">
          <cell r="C905" t="str">
            <v>Лермонтов</v>
          </cell>
          <cell r="D905" t="str">
            <v>Лермонтов</v>
          </cell>
          <cell r="E905" t="str">
            <v/>
          </cell>
          <cell r="F905" t="str">
            <v>Северо-кавказский федеральный округ</v>
          </cell>
          <cell r="G905" t="str">
            <v>Средние города</v>
          </cell>
          <cell r="H905" t="str">
            <v>Нет</v>
          </cell>
          <cell r="I905">
            <v>22635</v>
          </cell>
          <cell r="J905">
            <v>22601</v>
          </cell>
        </row>
        <row r="906">
          <cell r="C906" t="str">
            <v>Лысогорская</v>
          </cell>
          <cell r="D906" t="str">
            <v>Лысогорская</v>
          </cell>
          <cell r="E906" t="str">
            <v/>
          </cell>
          <cell r="F906" t="str">
            <v>Северо-кавказский федеральный округ</v>
          </cell>
          <cell r="G906" t="str">
            <v>Средние города</v>
          </cell>
          <cell r="H906" t="str">
            <v>Нет</v>
          </cell>
          <cell r="I906">
            <v>11198</v>
          </cell>
          <cell r="J906" t="e">
            <v>#N/A</v>
          </cell>
        </row>
        <row r="907">
          <cell r="C907" t="str">
            <v>Сургут</v>
          </cell>
          <cell r="D907" t="str">
            <v>Сургут</v>
          </cell>
          <cell r="E907" t="str">
            <v/>
          </cell>
          <cell r="F907" t="str">
            <v>Уральский федеральный округ</v>
          </cell>
          <cell r="G907" t="str">
            <v>Большие города</v>
          </cell>
          <cell r="H907" t="str">
            <v>Да</v>
          </cell>
          <cell r="I907">
            <v>360590</v>
          </cell>
          <cell r="J907">
            <v>373940</v>
          </cell>
        </row>
        <row r="908">
          <cell r="C908" t="str">
            <v>Сызрань</v>
          </cell>
          <cell r="D908" t="str">
            <v>Сызрань</v>
          </cell>
          <cell r="E908" t="str">
            <v/>
          </cell>
          <cell r="F908" t="str">
            <v>Приволжский федеральный округ</v>
          </cell>
          <cell r="G908" t="str">
            <v>Большие города</v>
          </cell>
          <cell r="H908" t="str">
            <v>Да</v>
          </cell>
          <cell r="I908">
            <v>173260</v>
          </cell>
          <cell r="J908">
            <v>168735</v>
          </cell>
        </row>
        <row r="909">
          <cell r="C909" t="str">
            <v>Надежда</v>
          </cell>
          <cell r="D909" t="str">
            <v>Надежда</v>
          </cell>
          <cell r="E909" t="str">
            <v/>
          </cell>
          <cell r="F909" t="str">
            <v>Северо-кавказский федеральный округ</v>
          </cell>
          <cell r="G909" t="str">
            <v>Средние города</v>
          </cell>
          <cell r="H909" t="str">
            <v>Нет</v>
          </cell>
          <cell r="I909">
            <v>10695</v>
          </cell>
          <cell r="J909" t="e">
            <v>#N/A</v>
          </cell>
        </row>
        <row r="910">
          <cell r="C910" t="str">
            <v>Сыктывкар</v>
          </cell>
          <cell r="D910" t="str">
            <v>Сыктывкар</v>
          </cell>
          <cell r="E910" t="str">
            <v>Да</v>
          </cell>
          <cell r="F910" t="str">
            <v>Северо-западный федеральный округ</v>
          </cell>
          <cell r="G910" t="str">
            <v>Большие города</v>
          </cell>
          <cell r="H910" t="str">
            <v>Да</v>
          </cell>
          <cell r="I910">
            <v>244646</v>
          </cell>
          <cell r="J910">
            <v>244797</v>
          </cell>
        </row>
        <row r="911">
          <cell r="C911" t="str">
            <v>Незлобная</v>
          </cell>
          <cell r="D911" t="str">
            <v>Незлобная</v>
          </cell>
          <cell r="E911" t="str">
            <v/>
          </cell>
          <cell r="F911" t="str">
            <v>Северо-кавказский федеральный округ</v>
          </cell>
          <cell r="G911" t="str">
            <v>Средние города</v>
          </cell>
          <cell r="H911" t="str">
            <v>Нет</v>
          </cell>
          <cell r="I911">
            <v>19746</v>
          </cell>
          <cell r="J911" t="e">
            <v>#N/A</v>
          </cell>
        </row>
        <row r="912">
          <cell r="C912" t="str">
            <v>Нефтекумск</v>
          </cell>
          <cell r="D912" t="str">
            <v>Нефтекумск</v>
          </cell>
          <cell r="E912" t="str">
            <v/>
          </cell>
          <cell r="F912" t="str">
            <v>Северо-кавказский федеральный округ</v>
          </cell>
          <cell r="G912" t="str">
            <v>Средние города</v>
          </cell>
          <cell r="H912" t="str">
            <v>Да</v>
          </cell>
          <cell r="I912">
            <v>24958</v>
          </cell>
          <cell r="J912">
            <v>24472</v>
          </cell>
        </row>
        <row r="913">
          <cell r="C913" t="str">
            <v>Новоалександровск</v>
          </cell>
          <cell r="D913" t="str">
            <v>Новоалександровск</v>
          </cell>
          <cell r="E913" t="str">
            <v/>
          </cell>
          <cell r="F913" t="str">
            <v>Северо-кавказский федеральный округ</v>
          </cell>
          <cell r="G913" t="str">
            <v>Средние города</v>
          </cell>
          <cell r="H913" t="str">
            <v>Нет</v>
          </cell>
          <cell r="I913">
            <v>27067</v>
          </cell>
          <cell r="J913">
            <v>26761</v>
          </cell>
        </row>
        <row r="914">
          <cell r="C914" t="str">
            <v>Новопавловск</v>
          </cell>
          <cell r="D914" t="str">
            <v>Новопавловск</v>
          </cell>
          <cell r="E914" t="str">
            <v/>
          </cell>
          <cell r="F914" t="str">
            <v>Северо-кавказский федеральный округ</v>
          </cell>
          <cell r="G914" t="str">
            <v>Средние города</v>
          </cell>
          <cell r="H914" t="str">
            <v>Да</v>
          </cell>
          <cell r="I914">
            <v>26295</v>
          </cell>
          <cell r="J914">
            <v>26106</v>
          </cell>
        </row>
        <row r="915">
          <cell r="C915" t="str">
            <v>Прасковея</v>
          </cell>
          <cell r="D915" t="str">
            <v>Прасковея</v>
          </cell>
          <cell r="E915" t="str">
            <v/>
          </cell>
          <cell r="F915" t="str">
            <v>Северо-кавказский федеральный округ</v>
          </cell>
          <cell r="G915" t="str">
            <v>Средние города</v>
          </cell>
          <cell r="H915" t="str">
            <v>Нет</v>
          </cell>
          <cell r="I915">
            <v>10914</v>
          </cell>
          <cell r="J915" t="e">
            <v>#N/A</v>
          </cell>
        </row>
        <row r="916">
          <cell r="C916" t="str">
            <v>Таганрог</v>
          </cell>
          <cell r="D916" t="str">
            <v>Таганрог</v>
          </cell>
          <cell r="E916" t="str">
            <v/>
          </cell>
          <cell r="F916" t="str">
            <v>Южный федеральный округ</v>
          </cell>
          <cell r="G916" t="str">
            <v>Большие города</v>
          </cell>
          <cell r="H916" t="str">
            <v>Да</v>
          </cell>
          <cell r="I916">
            <v>250287</v>
          </cell>
          <cell r="J916">
            <v>248664</v>
          </cell>
        </row>
        <row r="917">
          <cell r="C917" t="str">
            <v>Светлоград</v>
          </cell>
          <cell r="D917" t="str">
            <v>Светлоград</v>
          </cell>
          <cell r="E917" t="str">
            <v/>
          </cell>
          <cell r="F917" t="str">
            <v>Северо-кавказский федеральный округ</v>
          </cell>
          <cell r="G917" t="str">
            <v>Средние города</v>
          </cell>
          <cell r="H917" t="str">
            <v>Да</v>
          </cell>
          <cell r="I917">
            <v>37515</v>
          </cell>
          <cell r="J917">
            <v>35745</v>
          </cell>
        </row>
        <row r="918">
          <cell r="C918" t="str">
            <v>Свободы</v>
          </cell>
          <cell r="D918" t="str">
            <v>Свободы</v>
          </cell>
          <cell r="E918" t="str">
            <v/>
          </cell>
          <cell r="F918" t="str">
            <v>Северо-кавказский федеральный округ</v>
          </cell>
          <cell r="G918" t="str">
            <v>Средние города</v>
          </cell>
          <cell r="H918" t="str">
            <v>Нет</v>
          </cell>
          <cell r="I918">
            <v>17851</v>
          </cell>
          <cell r="J918">
            <v>17612</v>
          </cell>
        </row>
        <row r="919">
          <cell r="C919" t="str">
            <v>Солнечнодольск</v>
          </cell>
          <cell r="D919" t="str">
            <v>Солнечнодольск</v>
          </cell>
          <cell r="E919" t="str">
            <v/>
          </cell>
          <cell r="F919" t="str">
            <v>Северо-кавказский федеральный округ</v>
          </cell>
          <cell r="G919" t="str">
            <v>Средние города</v>
          </cell>
          <cell r="H919" t="str">
            <v>Нет</v>
          </cell>
          <cell r="I919">
            <v>11710</v>
          </cell>
          <cell r="J919">
            <v>11653</v>
          </cell>
        </row>
        <row r="920">
          <cell r="C920" t="str">
            <v>Тамбов</v>
          </cell>
          <cell r="D920" t="str">
            <v>Тамбов</v>
          </cell>
          <cell r="E920" t="str">
            <v>Да</v>
          </cell>
          <cell r="F920" t="str">
            <v>Центральный федеральный округ</v>
          </cell>
          <cell r="G920" t="str">
            <v>Большие города</v>
          </cell>
          <cell r="H920" t="str">
            <v>Да</v>
          </cell>
          <cell r="I920">
            <v>290365</v>
          </cell>
          <cell r="J920">
            <v>291663</v>
          </cell>
        </row>
        <row r="921">
          <cell r="C921" t="str">
            <v>Суворовская</v>
          </cell>
          <cell r="D921" t="str">
            <v>Суворовская</v>
          </cell>
          <cell r="E921" t="str">
            <v/>
          </cell>
          <cell r="F921" t="str">
            <v>Северо-кавказский федеральный округ</v>
          </cell>
          <cell r="G921" t="str">
            <v>Средние города</v>
          </cell>
          <cell r="H921" t="str">
            <v>Нет</v>
          </cell>
          <cell r="I921">
            <v>17585</v>
          </cell>
          <cell r="J921" t="e">
            <v>#N/A</v>
          </cell>
        </row>
        <row r="922">
          <cell r="C922" t="str">
            <v>Жердевка</v>
          </cell>
          <cell r="D922" t="str">
            <v>Жердевка</v>
          </cell>
          <cell r="E922" t="str">
            <v/>
          </cell>
          <cell r="F922" t="str">
            <v>Центральный федеральный округ</v>
          </cell>
          <cell r="G922" t="str">
            <v>Средние города</v>
          </cell>
          <cell r="H922" t="str">
            <v>Да</v>
          </cell>
          <cell r="I922">
            <v>14460</v>
          </cell>
          <cell r="J922">
            <v>13998</v>
          </cell>
        </row>
        <row r="923">
          <cell r="C923" t="str">
            <v>Кирсанов</v>
          </cell>
          <cell r="D923" t="str">
            <v>Кирсанов</v>
          </cell>
          <cell r="E923" t="str">
            <v/>
          </cell>
          <cell r="F923" t="str">
            <v>Центральный федеральный округ</v>
          </cell>
          <cell r="G923" t="str">
            <v>Средние города</v>
          </cell>
          <cell r="H923" t="str">
            <v>Да</v>
          </cell>
          <cell r="I923">
            <v>16877</v>
          </cell>
          <cell r="J923">
            <v>16229</v>
          </cell>
        </row>
        <row r="924">
          <cell r="C924" t="str">
            <v>Котовск</v>
          </cell>
          <cell r="D924" t="str">
            <v>Котовск</v>
          </cell>
          <cell r="E924" t="str">
            <v/>
          </cell>
          <cell r="F924" t="str">
            <v>Центральный федеральный округ</v>
          </cell>
          <cell r="G924" t="str">
            <v>Средние города</v>
          </cell>
          <cell r="H924" t="str">
            <v>Да</v>
          </cell>
          <cell r="I924">
            <v>30718</v>
          </cell>
          <cell r="J924">
            <v>29377</v>
          </cell>
        </row>
        <row r="925">
          <cell r="C925" t="str">
            <v>Мичуринск</v>
          </cell>
          <cell r="D925" t="str">
            <v>Мичуринск</v>
          </cell>
          <cell r="E925" t="str">
            <v/>
          </cell>
          <cell r="F925" t="str">
            <v>Центральный федеральный округ</v>
          </cell>
          <cell r="G925" t="str">
            <v>Средние города</v>
          </cell>
          <cell r="H925" t="str">
            <v>Да</v>
          </cell>
          <cell r="I925">
            <v>94741</v>
          </cell>
          <cell r="J925">
            <v>91623</v>
          </cell>
        </row>
        <row r="926">
          <cell r="C926" t="str">
            <v>Моршанск</v>
          </cell>
          <cell r="D926" t="str">
            <v>Моршанск</v>
          </cell>
          <cell r="E926" t="str">
            <v/>
          </cell>
          <cell r="F926" t="str">
            <v>Центральный федеральный округ</v>
          </cell>
          <cell r="G926" t="str">
            <v>Средние города</v>
          </cell>
          <cell r="H926" t="str">
            <v>Да</v>
          </cell>
          <cell r="I926">
            <v>39842</v>
          </cell>
          <cell r="J926">
            <v>38230</v>
          </cell>
        </row>
        <row r="927">
          <cell r="C927" t="str">
            <v>Первомайский</v>
          </cell>
          <cell r="D927" t="str">
            <v>Первомайский</v>
          </cell>
          <cell r="E927" t="str">
            <v/>
          </cell>
          <cell r="F927" t="str">
            <v>Центральный федеральный округ</v>
          </cell>
          <cell r="G927" t="str">
            <v>Средние города</v>
          </cell>
          <cell r="H927" t="str">
            <v>Нет</v>
          </cell>
          <cell r="I927">
            <v>11910</v>
          </cell>
          <cell r="J927">
            <v>11346</v>
          </cell>
        </row>
        <row r="928">
          <cell r="C928" t="str">
            <v>Рассказово</v>
          </cell>
          <cell r="D928" t="str">
            <v>Рассказово</v>
          </cell>
          <cell r="E928" t="str">
            <v/>
          </cell>
          <cell r="F928" t="str">
            <v>Центральный федеральный округ</v>
          </cell>
          <cell r="G928" t="str">
            <v>Средние города</v>
          </cell>
          <cell r="H928" t="str">
            <v>Да</v>
          </cell>
          <cell r="I928">
            <v>44180</v>
          </cell>
          <cell r="J928">
            <v>42767</v>
          </cell>
        </row>
        <row r="929">
          <cell r="C929" t="str">
            <v>Строитель</v>
          </cell>
          <cell r="D929" t="str">
            <v>Строитель</v>
          </cell>
          <cell r="E929" t="str">
            <v/>
          </cell>
          <cell r="F929" t="str">
            <v>Центральный федеральный округ</v>
          </cell>
          <cell r="G929" t="str">
            <v>Средние города</v>
          </cell>
          <cell r="H929" t="str">
            <v>Да</v>
          </cell>
          <cell r="I929">
            <v>19173</v>
          </cell>
          <cell r="J929" t="e">
            <v>#N/A</v>
          </cell>
        </row>
        <row r="930">
          <cell r="C930" t="str">
            <v>Тверь</v>
          </cell>
          <cell r="D930" t="str">
            <v>Тверь</v>
          </cell>
          <cell r="E930" t="str">
            <v>Да</v>
          </cell>
          <cell r="F930" t="str">
            <v>Центральный федеральный округ</v>
          </cell>
          <cell r="G930" t="str">
            <v>Большие города</v>
          </cell>
          <cell r="H930" t="str">
            <v>Да</v>
          </cell>
          <cell r="I930">
            <v>419363</v>
          </cell>
          <cell r="J930">
            <v>420850</v>
          </cell>
        </row>
        <row r="931">
          <cell r="C931" t="str">
            <v>Уварово</v>
          </cell>
          <cell r="D931" t="str">
            <v>Уварово</v>
          </cell>
          <cell r="E931" t="str">
            <v/>
          </cell>
          <cell r="F931" t="str">
            <v>Центральный федеральный округ</v>
          </cell>
          <cell r="G931" t="str">
            <v>Средние города</v>
          </cell>
          <cell r="H931" t="str">
            <v>Да</v>
          </cell>
          <cell r="I931">
            <v>24547</v>
          </cell>
          <cell r="J931">
            <v>23578</v>
          </cell>
        </row>
        <row r="932">
          <cell r="C932" t="str">
            <v>Бежецк</v>
          </cell>
          <cell r="D932" t="str">
            <v>Бежецк</v>
          </cell>
          <cell r="E932" t="str">
            <v/>
          </cell>
          <cell r="F932" t="str">
            <v>Центральный федеральный округ</v>
          </cell>
          <cell r="G932" t="str">
            <v>Средние города</v>
          </cell>
          <cell r="H932" t="str">
            <v>Да</v>
          </cell>
          <cell r="I932">
            <v>22196</v>
          </cell>
          <cell r="J932">
            <v>20778</v>
          </cell>
        </row>
        <row r="933">
          <cell r="C933" t="str">
            <v>Бологое</v>
          </cell>
          <cell r="D933" t="str">
            <v>Бологое</v>
          </cell>
          <cell r="E933" t="str">
            <v/>
          </cell>
          <cell r="F933" t="str">
            <v>Центральный федеральный округ</v>
          </cell>
          <cell r="G933" t="str">
            <v>Средние города</v>
          </cell>
          <cell r="H933" t="str">
            <v>Да</v>
          </cell>
          <cell r="I933">
            <v>21425</v>
          </cell>
          <cell r="J933">
            <v>20739</v>
          </cell>
        </row>
        <row r="934">
          <cell r="C934" t="str">
            <v>Вышний Волочёк</v>
          </cell>
          <cell r="D934" t="str">
            <v>Вышний Волочек</v>
          </cell>
          <cell r="E934" t="str">
            <v/>
          </cell>
          <cell r="F934" t="str">
            <v>Центральный федеральный округ</v>
          </cell>
          <cell r="G934" t="str">
            <v>Средние города</v>
          </cell>
          <cell r="H934" t="str">
            <v>Да</v>
          </cell>
          <cell r="I934">
            <v>48177</v>
          </cell>
          <cell r="J934">
            <v>46211</v>
          </cell>
        </row>
        <row r="935">
          <cell r="C935" t="str">
            <v>Калязин</v>
          </cell>
          <cell r="D935" t="str">
            <v>Калязин</v>
          </cell>
          <cell r="E935" t="str">
            <v/>
          </cell>
          <cell r="F935" t="str">
            <v>Центральный федеральный округ</v>
          </cell>
          <cell r="G935" t="str">
            <v>Средние города</v>
          </cell>
          <cell r="H935" t="str">
            <v>Нет</v>
          </cell>
          <cell r="I935">
            <v>13123</v>
          </cell>
          <cell r="J935">
            <v>12454</v>
          </cell>
        </row>
        <row r="936">
          <cell r="C936" t="str">
            <v>Кашин</v>
          </cell>
          <cell r="D936" t="str">
            <v>Кашин</v>
          </cell>
          <cell r="E936" t="str">
            <v/>
          </cell>
          <cell r="F936" t="str">
            <v>Центральный федеральный округ</v>
          </cell>
          <cell r="G936" t="str">
            <v>Средние города</v>
          </cell>
          <cell r="H936" t="str">
            <v>Нет</v>
          </cell>
          <cell r="I936">
            <v>14734</v>
          </cell>
          <cell r="J936">
            <v>14094</v>
          </cell>
        </row>
        <row r="937">
          <cell r="C937" t="str">
            <v>Кимры</v>
          </cell>
          <cell r="D937" t="str">
            <v>Кимры</v>
          </cell>
          <cell r="E937" t="str">
            <v/>
          </cell>
          <cell r="F937" t="str">
            <v>Центральный федеральный округ</v>
          </cell>
          <cell r="G937" t="str">
            <v>Средние города</v>
          </cell>
          <cell r="H937" t="str">
            <v>Да</v>
          </cell>
          <cell r="I937">
            <v>46101</v>
          </cell>
          <cell r="J937">
            <v>44125</v>
          </cell>
        </row>
        <row r="938">
          <cell r="C938" t="str">
            <v>Конаково</v>
          </cell>
          <cell r="D938" t="str">
            <v>Конаково</v>
          </cell>
          <cell r="E938" t="str">
            <v/>
          </cell>
          <cell r="F938" t="str">
            <v>Центральный федеральный округ</v>
          </cell>
          <cell r="G938" t="str">
            <v>Средние города</v>
          </cell>
          <cell r="H938" t="str">
            <v>Да</v>
          </cell>
          <cell r="I938">
            <v>39345</v>
          </cell>
          <cell r="J938">
            <v>37545</v>
          </cell>
        </row>
        <row r="939">
          <cell r="C939" t="str">
            <v>Кувшиново</v>
          </cell>
          <cell r="D939" t="str">
            <v>Кувшиново</v>
          </cell>
          <cell r="E939" t="str">
            <v/>
          </cell>
          <cell r="F939" t="str">
            <v>Центральный федеральный округ</v>
          </cell>
          <cell r="G939" t="str">
            <v>Средние города</v>
          </cell>
          <cell r="H939" t="str">
            <v>Нет</v>
          </cell>
          <cell r="I939">
            <v>10008</v>
          </cell>
          <cell r="J939">
            <v>8929</v>
          </cell>
        </row>
        <row r="940">
          <cell r="C940" t="str">
            <v>Лихославль</v>
          </cell>
          <cell r="D940" t="str">
            <v>Лихославль</v>
          </cell>
          <cell r="E940" t="str">
            <v/>
          </cell>
          <cell r="F940" t="str">
            <v>Центральный федеральный округ</v>
          </cell>
          <cell r="G940" t="str">
            <v>Средние города</v>
          </cell>
          <cell r="H940" t="str">
            <v>Нет</v>
          </cell>
          <cell r="I940">
            <v>12025</v>
          </cell>
          <cell r="J940">
            <v>11481</v>
          </cell>
        </row>
        <row r="941">
          <cell r="C941" t="str">
            <v>Нелидово</v>
          </cell>
          <cell r="D941" t="str">
            <v>Нелидово</v>
          </cell>
          <cell r="E941" t="str">
            <v/>
          </cell>
          <cell r="F941" t="str">
            <v>Центральный федеральный округ</v>
          </cell>
          <cell r="G941" t="str">
            <v>Средние города</v>
          </cell>
          <cell r="H941" t="str">
            <v>Нет</v>
          </cell>
          <cell r="I941">
            <v>19952</v>
          </cell>
          <cell r="J941">
            <v>18351</v>
          </cell>
        </row>
        <row r="942">
          <cell r="C942" t="str">
            <v>Озёрный</v>
          </cell>
          <cell r="D942" t="str">
            <v>Озерный</v>
          </cell>
          <cell r="E942" t="str">
            <v/>
          </cell>
          <cell r="F942" t="str">
            <v>Центральный федеральный округ</v>
          </cell>
          <cell r="G942" t="str">
            <v>Средние города</v>
          </cell>
          <cell r="H942" t="str">
            <v>Нет</v>
          </cell>
          <cell r="I942">
            <v>10661</v>
          </cell>
          <cell r="J942">
            <v>10724</v>
          </cell>
        </row>
        <row r="943">
          <cell r="C943" t="str">
            <v>Осташков</v>
          </cell>
          <cell r="D943" t="str">
            <v>Осташков</v>
          </cell>
          <cell r="E943" t="str">
            <v/>
          </cell>
          <cell r="F943" t="str">
            <v>Центральный федеральный округ</v>
          </cell>
          <cell r="G943" t="str">
            <v>Средние города</v>
          </cell>
          <cell r="H943" t="str">
            <v>Да</v>
          </cell>
          <cell r="I943">
            <v>16597</v>
          </cell>
          <cell r="J943">
            <v>15666</v>
          </cell>
        </row>
        <row r="944">
          <cell r="C944" t="str">
            <v>Редкино</v>
          </cell>
          <cell r="D944" t="str">
            <v>Редкино</v>
          </cell>
          <cell r="E944" t="str">
            <v/>
          </cell>
          <cell r="F944" t="str">
            <v>Центральный федеральный округ</v>
          </cell>
          <cell r="G944" t="str">
            <v>Средние города</v>
          </cell>
          <cell r="H944" t="str">
            <v>Нет</v>
          </cell>
          <cell r="I944">
            <v>11317</v>
          </cell>
          <cell r="J944">
            <v>11060</v>
          </cell>
        </row>
        <row r="945">
          <cell r="C945" t="str">
            <v>Ржев</v>
          </cell>
          <cell r="D945" t="str">
            <v>Ржев</v>
          </cell>
          <cell r="E945" t="str">
            <v/>
          </cell>
          <cell r="F945" t="str">
            <v>Центральный федеральный округ</v>
          </cell>
          <cell r="G945" t="str">
            <v>Средние города</v>
          </cell>
          <cell r="H945" t="str">
            <v>Да</v>
          </cell>
          <cell r="I945">
            <v>60039</v>
          </cell>
          <cell r="J945">
            <v>58596</v>
          </cell>
        </row>
        <row r="946">
          <cell r="C946" t="str">
            <v>Тимашёвск</v>
          </cell>
          <cell r="D946" t="str">
            <v>Тимашевск</v>
          </cell>
          <cell r="E946" t="str">
            <v/>
          </cell>
          <cell r="F946" t="str">
            <v>Южный федеральный округ</v>
          </cell>
          <cell r="G946" t="str">
            <v>Средние города</v>
          </cell>
          <cell r="H946" t="str">
            <v>Да</v>
          </cell>
          <cell r="I946">
            <v>52581</v>
          </cell>
          <cell r="J946">
            <v>51443</v>
          </cell>
        </row>
        <row r="947">
          <cell r="C947" t="str">
            <v>Торжок</v>
          </cell>
          <cell r="D947" t="str">
            <v>Торжок</v>
          </cell>
          <cell r="E947" t="str">
            <v/>
          </cell>
          <cell r="F947" t="str">
            <v>Центральный федеральный округ</v>
          </cell>
          <cell r="G947" t="str">
            <v>Средние города</v>
          </cell>
          <cell r="H947" t="str">
            <v>Да</v>
          </cell>
          <cell r="I947">
            <v>46312</v>
          </cell>
          <cell r="J947">
            <v>45371</v>
          </cell>
        </row>
        <row r="948">
          <cell r="C948" t="str">
            <v>Торопец</v>
          </cell>
          <cell r="D948" t="str">
            <v>Торопец</v>
          </cell>
          <cell r="E948" t="str">
            <v/>
          </cell>
          <cell r="F948" t="str">
            <v>Центральный федеральный округ</v>
          </cell>
          <cell r="G948" t="str">
            <v>Средние города</v>
          </cell>
          <cell r="H948" t="str">
            <v>Нет</v>
          </cell>
          <cell r="I948">
            <v>12120</v>
          </cell>
          <cell r="J948">
            <v>11955</v>
          </cell>
        </row>
        <row r="949">
          <cell r="C949" t="str">
            <v>Удомля</v>
          </cell>
          <cell r="D949" t="str">
            <v>Удомля</v>
          </cell>
          <cell r="E949" t="str">
            <v/>
          </cell>
          <cell r="F949" t="str">
            <v>Центральный федеральный округ</v>
          </cell>
          <cell r="G949" t="str">
            <v>Средние города</v>
          </cell>
          <cell r="H949" t="str">
            <v>Да</v>
          </cell>
          <cell r="I949">
            <v>28864</v>
          </cell>
          <cell r="J949">
            <v>27641</v>
          </cell>
        </row>
        <row r="950">
          <cell r="C950" t="str">
            <v>Асино</v>
          </cell>
          <cell r="D950" t="str">
            <v>Асино</v>
          </cell>
          <cell r="E950" t="str">
            <v/>
          </cell>
          <cell r="F950" t="str">
            <v>Сибирский федеральный округ</v>
          </cell>
          <cell r="G950" t="str">
            <v>Средние города</v>
          </cell>
          <cell r="H950" t="str">
            <v>Нет</v>
          </cell>
          <cell r="I950">
            <v>24567</v>
          </cell>
          <cell r="J950">
            <v>24141</v>
          </cell>
        </row>
        <row r="951">
          <cell r="C951" t="str">
            <v>Колпашево</v>
          </cell>
          <cell r="D951" t="str">
            <v>Колпашево</v>
          </cell>
          <cell r="E951" t="str">
            <v/>
          </cell>
          <cell r="F951" t="str">
            <v>Сибирский федеральный округ</v>
          </cell>
          <cell r="G951" t="str">
            <v>Средние города</v>
          </cell>
          <cell r="H951" t="str">
            <v>Нет</v>
          </cell>
          <cell r="I951">
            <v>23114</v>
          </cell>
          <cell r="J951">
            <v>23260</v>
          </cell>
        </row>
        <row r="952">
          <cell r="C952" t="str">
            <v>Тихорецк</v>
          </cell>
          <cell r="D952" t="str">
            <v>Тихорецк</v>
          </cell>
          <cell r="E952" t="str">
            <v/>
          </cell>
          <cell r="F952" t="str">
            <v>Южный федеральный округ</v>
          </cell>
          <cell r="G952" t="str">
            <v>Средние города</v>
          </cell>
          <cell r="H952" t="str">
            <v>Да</v>
          </cell>
          <cell r="I952">
            <v>59297</v>
          </cell>
          <cell r="J952">
            <v>57771</v>
          </cell>
        </row>
        <row r="953">
          <cell r="C953" t="str">
            <v>Стрежевой</v>
          </cell>
          <cell r="D953" t="str">
            <v>Стрежевой</v>
          </cell>
          <cell r="E953" t="str">
            <v/>
          </cell>
          <cell r="F953" t="str">
            <v>Сибирский федеральный округ</v>
          </cell>
          <cell r="G953" t="str">
            <v>Средние города</v>
          </cell>
          <cell r="H953" t="str">
            <v>Да</v>
          </cell>
          <cell r="I953">
            <v>42094</v>
          </cell>
          <cell r="J953">
            <v>41230</v>
          </cell>
        </row>
        <row r="954">
          <cell r="C954" t="str">
            <v>Тольятти</v>
          </cell>
          <cell r="D954" t="str">
            <v>Тольятти</v>
          </cell>
          <cell r="E954" t="str">
            <v/>
          </cell>
          <cell r="F954" t="str">
            <v>Приволжский федеральный округ</v>
          </cell>
          <cell r="G954" t="str">
            <v>Большие города</v>
          </cell>
          <cell r="H954" t="str">
            <v>Да</v>
          </cell>
          <cell r="I954">
            <v>710567</v>
          </cell>
          <cell r="J954">
            <v>702831</v>
          </cell>
        </row>
        <row r="955">
          <cell r="C955" t="str">
            <v>Алексин</v>
          </cell>
          <cell r="D955" t="str">
            <v>Алексин</v>
          </cell>
          <cell r="E955" t="str">
            <v/>
          </cell>
          <cell r="F955" t="str">
            <v>Центральный федеральный округ</v>
          </cell>
          <cell r="G955" t="str">
            <v>Средние города</v>
          </cell>
          <cell r="H955" t="str">
            <v>Да</v>
          </cell>
          <cell r="I955">
            <v>58759</v>
          </cell>
          <cell r="J955">
            <v>57950</v>
          </cell>
        </row>
        <row r="956">
          <cell r="C956" t="str">
            <v>Белёв</v>
          </cell>
          <cell r="D956" t="str">
            <v>Белев</v>
          </cell>
          <cell r="E956" t="str">
            <v/>
          </cell>
          <cell r="F956" t="str">
            <v>Центральный федеральный округ</v>
          </cell>
          <cell r="G956" t="str">
            <v>Средние города</v>
          </cell>
          <cell r="H956" t="str">
            <v>Нет</v>
          </cell>
          <cell r="I956">
            <v>13461</v>
          </cell>
          <cell r="J956">
            <v>12927</v>
          </cell>
        </row>
        <row r="957">
          <cell r="C957" t="str">
            <v>Богородицк</v>
          </cell>
          <cell r="D957" t="str">
            <v>Богородицк</v>
          </cell>
          <cell r="E957" t="str">
            <v/>
          </cell>
          <cell r="F957" t="str">
            <v>Центральный федеральный округ</v>
          </cell>
          <cell r="G957" t="str">
            <v>Средние города</v>
          </cell>
          <cell r="H957" t="str">
            <v>Нет</v>
          </cell>
          <cell r="I957">
            <v>31263</v>
          </cell>
          <cell r="J957">
            <v>30772</v>
          </cell>
        </row>
        <row r="958">
          <cell r="C958" t="str">
            <v>Венёв</v>
          </cell>
          <cell r="D958" t="str">
            <v>Венев</v>
          </cell>
          <cell r="E958" t="str">
            <v/>
          </cell>
          <cell r="F958" t="str">
            <v>Центральный федеральный округ</v>
          </cell>
          <cell r="G958" t="str">
            <v>Средние города</v>
          </cell>
          <cell r="H958" t="str">
            <v>Нет</v>
          </cell>
          <cell r="I958">
            <v>14260</v>
          </cell>
          <cell r="J958">
            <v>14023</v>
          </cell>
        </row>
        <row r="959">
          <cell r="C959" t="str">
            <v>Томск</v>
          </cell>
          <cell r="D959" t="str">
            <v>Томск</v>
          </cell>
          <cell r="E959" t="str">
            <v>Да</v>
          </cell>
          <cell r="F959" t="str">
            <v>Сибирский федеральный округ</v>
          </cell>
          <cell r="G959" t="str">
            <v>Большие города</v>
          </cell>
          <cell r="H959" t="str">
            <v>Да</v>
          </cell>
          <cell r="I959">
            <v>572740</v>
          </cell>
          <cell r="J959">
            <v>575352</v>
          </cell>
        </row>
        <row r="960">
          <cell r="C960" t="str">
            <v>Ефремов</v>
          </cell>
          <cell r="D960" t="str">
            <v>Ефремов</v>
          </cell>
          <cell r="E960" t="str">
            <v/>
          </cell>
          <cell r="F960" t="str">
            <v>Центральный федеральный округ</v>
          </cell>
          <cell r="G960" t="str">
            <v>Средние города</v>
          </cell>
          <cell r="H960" t="str">
            <v>Да</v>
          </cell>
          <cell r="I960">
            <v>36181</v>
          </cell>
          <cell r="J960">
            <v>34734</v>
          </cell>
        </row>
        <row r="961">
          <cell r="C961" t="str">
            <v>Кимовск</v>
          </cell>
          <cell r="D961" t="str">
            <v>Кимовск</v>
          </cell>
          <cell r="E961" t="str">
            <v/>
          </cell>
          <cell r="F961" t="str">
            <v>Центральный федеральный округ</v>
          </cell>
          <cell r="G961" t="str">
            <v>Средние города</v>
          </cell>
          <cell r="H961" t="str">
            <v>Да</v>
          </cell>
          <cell r="I961">
            <v>26236</v>
          </cell>
          <cell r="J961">
            <v>25727</v>
          </cell>
        </row>
        <row r="962">
          <cell r="C962" t="str">
            <v>Киреевск</v>
          </cell>
          <cell r="D962" t="str">
            <v>Киреевск</v>
          </cell>
          <cell r="E962" t="str">
            <v/>
          </cell>
          <cell r="F962" t="str">
            <v>Центральный федеральный округ</v>
          </cell>
          <cell r="G962" t="str">
            <v>Средние города</v>
          </cell>
          <cell r="H962" t="str">
            <v>Да</v>
          </cell>
          <cell r="I962">
            <v>24642</v>
          </cell>
          <cell r="J962">
            <v>26217</v>
          </cell>
        </row>
        <row r="963">
          <cell r="C963" t="str">
            <v>Туапсе</v>
          </cell>
          <cell r="D963" t="str">
            <v>Туапсе</v>
          </cell>
          <cell r="E963" t="str">
            <v/>
          </cell>
          <cell r="F963" t="str">
            <v>Южный федеральный округ</v>
          </cell>
          <cell r="G963" t="str">
            <v>Средние города</v>
          </cell>
          <cell r="H963" t="str">
            <v>Да</v>
          </cell>
          <cell r="I963">
            <v>63058</v>
          </cell>
          <cell r="J963">
            <v>61938</v>
          </cell>
        </row>
        <row r="964">
          <cell r="C964" t="str">
            <v>Плавск</v>
          </cell>
          <cell r="D964" t="str">
            <v>Плавск</v>
          </cell>
          <cell r="E964" t="str">
            <v/>
          </cell>
          <cell r="F964" t="str">
            <v>Центральный федеральный округ</v>
          </cell>
          <cell r="G964" t="str">
            <v>Средние города</v>
          </cell>
          <cell r="H964" t="str">
            <v>Нет</v>
          </cell>
          <cell r="I964">
            <v>15899</v>
          </cell>
          <cell r="J964">
            <v>15921</v>
          </cell>
        </row>
        <row r="965">
          <cell r="C965" t="str">
            <v>Суворов</v>
          </cell>
          <cell r="D965" t="str">
            <v>Суворов</v>
          </cell>
          <cell r="E965" t="str">
            <v/>
          </cell>
          <cell r="F965" t="str">
            <v>Центральный федеральный округ</v>
          </cell>
          <cell r="G965" t="str">
            <v>Средние города</v>
          </cell>
          <cell r="H965" t="str">
            <v>Да</v>
          </cell>
          <cell r="I965">
            <v>17506</v>
          </cell>
          <cell r="J965">
            <v>17360</v>
          </cell>
        </row>
        <row r="966">
          <cell r="C966" t="str">
            <v>Туймазы</v>
          </cell>
          <cell r="D966" t="str">
            <v>Туймазы</v>
          </cell>
          <cell r="E966" t="str">
            <v/>
          </cell>
          <cell r="F966" t="str">
            <v>Приволжский федеральный округ</v>
          </cell>
          <cell r="G966" t="str">
            <v>Средние города</v>
          </cell>
          <cell r="H966" t="str">
            <v>Да</v>
          </cell>
          <cell r="I966">
            <v>68277</v>
          </cell>
          <cell r="J966">
            <v>68587</v>
          </cell>
        </row>
        <row r="967">
          <cell r="C967" t="str">
            <v>Узловая</v>
          </cell>
          <cell r="D967" t="str">
            <v>Узловая</v>
          </cell>
          <cell r="E967" t="str">
            <v/>
          </cell>
          <cell r="F967" t="str">
            <v>Центральный федеральный округ</v>
          </cell>
          <cell r="G967" t="str">
            <v>Средние города</v>
          </cell>
          <cell r="H967" t="str">
            <v>Да</v>
          </cell>
          <cell r="I967">
            <v>52328</v>
          </cell>
          <cell r="J967">
            <v>50508</v>
          </cell>
        </row>
        <row r="968">
          <cell r="C968" t="str">
            <v>Щёкино</v>
          </cell>
          <cell r="D968" t="str">
            <v>Щекино</v>
          </cell>
          <cell r="E968" t="str">
            <v/>
          </cell>
          <cell r="F968" t="str">
            <v>Центральный федеральный округ</v>
          </cell>
          <cell r="G968" t="str">
            <v>Средние города</v>
          </cell>
          <cell r="H968" t="str">
            <v>Да</v>
          </cell>
          <cell r="I968">
            <v>57973</v>
          </cell>
          <cell r="J968">
            <v>57683</v>
          </cell>
        </row>
        <row r="969">
          <cell r="C969" t="str">
            <v>Ясногорск</v>
          </cell>
          <cell r="D969" t="str">
            <v>Ясногорск</v>
          </cell>
          <cell r="E969" t="str">
            <v/>
          </cell>
          <cell r="F969" t="str">
            <v>Центральный федеральный округ</v>
          </cell>
          <cell r="G969" t="str">
            <v>Средние города</v>
          </cell>
          <cell r="H969" t="str">
            <v>Нет</v>
          </cell>
          <cell r="I969">
            <v>15687</v>
          </cell>
          <cell r="J969">
            <v>15592</v>
          </cell>
        </row>
        <row r="970">
          <cell r="C970" t="str">
            <v>Богандинский</v>
          </cell>
          <cell r="D970" t="str">
            <v>Богандинский</v>
          </cell>
          <cell r="E970" t="str">
            <v/>
          </cell>
          <cell r="F970" t="str">
            <v>Уральский федеральный округ</v>
          </cell>
          <cell r="G970" t="str">
            <v>Средние города</v>
          </cell>
          <cell r="H970" t="str">
            <v>Нет</v>
          </cell>
          <cell r="I970">
            <v>10348</v>
          </cell>
          <cell r="J970" t="e">
            <v>#N/A</v>
          </cell>
        </row>
        <row r="971">
          <cell r="C971" t="str">
            <v>Боровский</v>
          </cell>
          <cell r="D971" t="str">
            <v>Боровский</v>
          </cell>
          <cell r="E971" t="str">
            <v/>
          </cell>
          <cell r="F971" t="str">
            <v>Уральский федеральный округ</v>
          </cell>
          <cell r="G971" t="str">
            <v>Средние города</v>
          </cell>
          <cell r="H971" t="str">
            <v>Нет</v>
          </cell>
          <cell r="I971">
            <v>18327</v>
          </cell>
          <cell r="J971" t="e">
            <v>#N/A</v>
          </cell>
        </row>
        <row r="972">
          <cell r="C972" t="str">
            <v>Винзили</v>
          </cell>
          <cell r="D972" t="str">
            <v>Винзили</v>
          </cell>
          <cell r="E972" t="str">
            <v/>
          </cell>
          <cell r="F972" t="str">
            <v>Уральский федеральный округ</v>
          </cell>
          <cell r="G972" t="str">
            <v>Средние города</v>
          </cell>
          <cell r="H972" t="str">
            <v>Нет</v>
          </cell>
          <cell r="I972">
            <v>12989</v>
          </cell>
          <cell r="J972" t="e">
            <v>#N/A</v>
          </cell>
        </row>
        <row r="973">
          <cell r="C973" t="str">
            <v>Голышманово</v>
          </cell>
          <cell r="D973" t="str">
            <v>Голышманово</v>
          </cell>
          <cell r="E973" t="str">
            <v/>
          </cell>
          <cell r="F973" t="str">
            <v>Уральский федеральный округ</v>
          </cell>
          <cell r="G973" t="str">
            <v>Средние города</v>
          </cell>
          <cell r="H973" t="str">
            <v>Нет</v>
          </cell>
          <cell r="I973">
            <v>14336</v>
          </cell>
          <cell r="J973" t="e">
            <v>#N/A</v>
          </cell>
        </row>
        <row r="974">
          <cell r="C974" t="str">
            <v>Заводоуковск</v>
          </cell>
          <cell r="D974" t="str">
            <v>Заводоуковск</v>
          </cell>
          <cell r="E974" t="str">
            <v/>
          </cell>
          <cell r="F974" t="str">
            <v>Уральский федеральный округ</v>
          </cell>
          <cell r="G974" t="str">
            <v>Средние города</v>
          </cell>
          <cell r="H974" t="str">
            <v>Да</v>
          </cell>
          <cell r="I974">
            <v>25728</v>
          </cell>
          <cell r="J974">
            <v>26195</v>
          </cell>
        </row>
        <row r="975">
          <cell r="C975" t="str">
            <v>Ишим</v>
          </cell>
          <cell r="D975" t="str">
            <v>Ишим</v>
          </cell>
          <cell r="E975" t="str">
            <v/>
          </cell>
          <cell r="F975" t="str">
            <v>Уральский федеральный округ</v>
          </cell>
          <cell r="G975" t="str">
            <v>Средние города</v>
          </cell>
          <cell r="H975" t="str">
            <v>Да</v>
          </cell>
          <cell r="I975">
            <v>65521</v>
          </cell>
          <cell r="J975">
            <v>64653</v>
          </cell>
        </row>
        <row r="976">
          <cell r="C976" t="str">
            <v>Тобольск</v>
          </cell>
          <cell r="D976" t="str">
            <v>Тобольск</v>
          </cell>
          <cell r="E976" t="str">
            <v/>
          </cell>
          <cell r="F976" t="str">
            <v>Уральский федеральный округ</v>
          </cell>
          <cell r="G976" t="str">
            <v>Средние города</v>
          </cell>
          <cell r="H976" t="str">
            <v>Да</v>
          </cell>
          <cell r="I976">
            <v>98434</v>
          </cell>
          <cell r="J976">
            <v>98857</v>
          </cell>
        </row>
        <row r="977">
          <cell r="C977" t="str">
            <v>Тула</v>
          </cell>
          <cell r="D977" t="str">
            <v>Тула</v>
          </cell>
          <cell r="E977" t="str">
            <v>Да</v>
          </cell>
          <cell r="F977" t="str">
            <v>Центральный федеральный округ</v>
          </cell>
          <cell r="G977" t="str">
            <v>Большие города</v>
          </cell>
          <cell r="H977" t="str">
            <v>Да</v>
          </cell>
          <cell r="I977">
            <v>485221</v>
          </cell>
          <cell r="J977">
            <v>479105</v>
          </cell>
        </row>
        <row r="978">
          <cell r="C978" t="str">
            <v>Ялуторовск</v>
          </cell>
          <cell r="D978" t="str">
            <v>Ялуторовск</v>
          </cell>
          <cell r="E978" t="str">
            <v/>
          </cell>
          <cell r="F978" t="str">
            <v>Уральский федеральный округ</v>
          </cell>
          <cell r="G978" t="str">
            <v>Средние города</v>
          </cell>
          <cell r="H978" t="str">
            <v>Да</v>
          </cell>
          <cell r="I978">
            <v>39399</v>
          </cell>
          <cell r="J978">
            <v>39919</v>
          </cell>
        </row>
        <row r="979">
          <cell r="C979" t="str">
            <v>Балезино</v>
          </cell>
          <cell r="D979" t="str">
            <v>Балезино</v>
          </cell>
          <cell r="E979" t="str">
            <v/>
          </cell>
          <cell r="F979" t="str">
            <v>Приволжский федеральный округ</v>
          </cell>
          <cell r="G979" t="str">
            <v>Средние города</v>
          </cell>
          <cell r="H979" t="str">
            <v>Нет</v>
          </cell>
          <cell r="I979">
            <v>14772</v>
          </cell>
          <cell r="J979" t="e">
            <v>#N/A</v>
          </cell>
        </row>
        <row r="980">
          <cell r="C980" t="str">
            <v>Тюмень</v>
          </cell>
          <cell r="D980" t="str">
            <v>Тюмень</v>
          </cell>
          <cell r="E980" t="str">
            <v>Да</v>
          </cell>
          <cell r="F980" t="str">
            <v>Уральский федеральный округ</v>
          </cell>
          <cell r="G980" t="str">
            <v>Большие города</v>
          </cell>
          <cell r="H980" t="str">
            <v>Да</v>
          </cell>
          <cell r="I980">
            <v>744554</v>
          </cell>
          <cell r="J980">
            <v>788666</v>
          </cell>
        </row>
        <row r="981">
          <cell r="C981" t="str">
            <v>Улан-Удэ</v>
          </cell>
          <cell r="D981" t="str">
            <v>Улан-Удэ</v>
          </cell>
          <cell r="E981" t="str">
            <v>Да</v>
          </cell>
          <cell r="F981" t="str">
            <v>Сибирский федеральный округ</v>
          </cell>
          <cell r="G981" t="str">
            <v>Большие города</v>
          </cell>
          <cell r="H981" t="str">
            <v>Да</v>
          </cell>
          <cell r="I981">
            <v>431922</v>
          </cell>
          <cell r="J981">
            <v>435496</v>
          </cell>
        </row>
        <row r="982">
          <cell r="C982" t="str">
            <v>Игра</v>
          </cell>
          <cell r="D982" t="str">
            <v>Игра</v>
          </cell>
          <cell r="E982" t="str">
            <v/>
          </cell>
          <cell r="F982" t="str">
            <v>Приволжский федеральный округ</v>
          </cell>
          <cell r="G982" t="str">
            <v>Средние города</v>
          </cell>
          <cell r="H982" t="str">
            <v>Да</v>
          </cell>
          <cell r="I982">
            <v>20624</v>
          </cell>
          <cell r="J982" t="e">
            <v>#N/A</v>
          </cell>
        </row>
        <row r="983">
          <cell r="C983" t="str">
            <v>Ульяновск</v>
          </cell>
          <cell r="D983" t="str">
            <v>Ульяновск</v>
          </cell>
          <cell r="E983" t="str">
            <v>Да</v>
          </cell>
          <cell r="F983" t="str">
            <v>Приволжский федеральный округ</v>
          </cell>
          <cell r="G983" t="str">
            <v>Большие города</v>
          </cell>
          <cell r="H983" t="str">
            <v>Да</v>
          </cell>
          <cell r="I983">
            <v>624518</v>
          </cell>
          <cell r="J983">
            <v>627870</v>
          </cell>
        </row>
        <row r="984">
          <cell r="C984" t="str">
            <v>Камбарка</v>
          </cell>
          <cell r="D984" t="str">
            <v>Камбарка</v>
          </cell>
          <cell r="E984" t="str">
            <v/>
          </cell>
          <cell r="F984" t="str">
            <v>Приволжский федеральный округ</v>
          </cell>
          <cell r="G984" t="str">
            <v>Средние города</v>
          </cell>
          <cell r="H984" t="str">
            <v>Нет</v>
          </cell>
          <cell r="I984">
            <v>10577</v>
          </cell>
          <cell r="J984">
            <v>10236</v>
          </cell>
        </row>
        <row r="985">
          <cell r="C985" t="str">
            <v>Кез</v>
          </cell>
          <cell r="D985" t="str">
            <v>Кез</v>
          </cell>
          <cell r="E985" t="str">
            <v/>
          </cell>
          <cell r="F985" t="str">
            <v>Приволжский федеральный округ</v>
          </cell>
          <cell r="G985" t="str">
            <v>Средние города</v>
          </cell>
          <cell r="H985" t="str">
            <v>Нет</v>
          </cell>
          <cell r="I985">
            <v>10911</v>
          </cell>
          <cell r="J985" t="e">
            <v>#N/A</v>
          </cell>
        </row>
        <row r="986">
          <cell r="C986" t="str">
            <v>Можга</v>
          </cell>
          <cell r="D986" t="str">
            <v>Можга</v>
          </cell>
          <cell r="E986" t="str">
            <v/>
          </cell>
          <cell r="F986" t="str">
            <v>Приволжский федеральный округ</v>
          </cell>
          <cell r="G986" t="str">
            <v>Средние города</v>
          </cell>
          <cell r="H986" t="str">
            <v>Да</v>
          </cell>
          <cell r="I986">
            <v>49733</v>
          </cell>
          <cell r="J986">
            <v>49093</v>
          </cell>
        </row>
        <row r="987">
          <cell r="C987" t="str">
            <v>Уфа</v>
          </cell>
          <cell r="D987" t="str">
            <v>Уфа</v>
          </cell>
          <cell r="E987" t="str">
            <v>Да</v>
          </cell>
          <cell r="F987" t="str">
            <v>Приволжский федеральный округ</v>
          </cell>
          <cell r="G987" t="str">
            <v>Большие города</v>
          </cell>
          <cell r="H987" t="str">
            <v>Да</v>
          </cell>
          <cell r="I987">
            <v>1115560</v>
          </cell>
          <cell r="J987">
            <v>1124226</v>
          </cell>
        </row>
        <row r="988">
          <cell r="C988" t="str">
            <v>Ува</v>
          </cell>
          <cell r="D988" t="str">
            <v>Ува</v>
          </cell>
          <cell r="E988" t="str">
            <v/>
          </cell>
          <cell r="F988" t="str">
            <v>Приволжский федеральный округ</v>
          </cell>
          <cell r="G988" t="str">
            <v>Средние города</v>
          </cell>
          <cell r="H988" t="str">
            <v>Да</v>
          </cell>
          <cell r="I988">
            <v>20553</v>
          </cell>
          <cell r="J988" t="e">
            <v>#N/A</v>
          </cell>
        </row>
        <row r="989">
          <cell r="C989" t="str">
            <v>Барыш</v>
          </cell>
          <cell r="D989" t="str">
            <v>Барыш</v>
          </cell>
          <cell r="E989" t="str">
            <v/>
          </cell>
          <cell r="F989" t="str">
            <v>Приволжский федеральный округ</v>
          </cell>
          <cell r="G989" t="str">
            <v>Средние города</v>
          </cell>
          <cell r="H989" t="str">
            <v>Да</v>
          </cell>
          <cell r="I989">
            <v>16275</v>
          </cell>
          <cell r="J989">
            <v>15759</v>
          </cell>
        </row>
        <row r="990">
          <cell r="C990" t="str">
            <v>Ухта</v>
          </cell>
          <cell r="D990" t="str">
            <v>Ухта</v>
          </cell>
          <cell r="E990" t="str">
            <v/>
          </cell>
          <cell r="F990" t="str">
            <v>Северо-западный федеральный округ</v>
          </cell>
          <cell r="G990" t="str">
            <v>Средние города</v>
          </cell>
          <cell r="H990" t="str">
            <v>Да</v>
          </cell>
          <cell r="I990">
            <v>98293</v>
          </cell>
          <cell r="J990">
            <v>95960</v>
          </cell>
        </row>
        <row r="991">
          <cell r="C991" t="str">
            <v>Инза</v>
          </cell>
          <cell r="D991" t="str">
            <v>Инза</v>
          </cell>
          <cell r="E991" t="str">
            <v/>
          </cell>
          <cell r="F991" t="str">
            <v>Приволжский федеральный округ</v>
          </cell>
          <cell r="G991" t="str">
            <v>Средние города</v>
          </cell>
          <cell r="H991" t="str">
            <v>Да</v>
          </cell>
          <cell r="I991">
            <v>17833</v>
          </cell>
          <cell r="J991">
            <v>17442</v>
          </cell>
        </row>
        <row r="992">
          <cell r="C992" t="str">
            <v>Ишеевка</v>
          </cell>
          <cell r="D992" t="str">
            <v>Ишеевка</v>
          </cell>
          <cell r="E992" t="str">
            <v/>
          </cell>
          <cell r="F992" t="str">
            <v>Приволжский федеральный округ</v>
          </cell>
          <cell r="G992" t="str">
            <v>Средние города</v>
          </cell>
          <cell r="H992" t="str">
            <v>Нет</v>
          </cell>
          <cell r="I992">
            <v>10765</v>
          </cell>
          <cell r="J992">
            <v>10885</v>
          </cell>
        </row>
        <row r="993">
          <cell r="C993" t="str">
            <v>Новоспасское</v>
          </cell>
          <cell r="D993" t="str">
            <v>Новоспасское</v>
          </cell>
          <cell r="E993" t="str">
            <v/>
          </cell>
          <cell r="F993" t="str">
            <v>Приволжский федеральный округ</v>
          </cell>
          <cell r="G993" t="str">
            <v>Средние города</v>
          </cell>
          <cell r="H993" t="str">
            <v>Нет</v>
          </cell>
          <cell r="I993">
            <v>10798</v>
          </cell>
          <cell r="J993">
            <v>10643</v>
          </cell>
        </row>
        <row r="994">
          <cell r="C994" t="str">
            <v>Новоульяновск</v>
          </cell>
          <cell r="D994" t="str">
            <v>Новоульяновск</v>
          </cell>
          <cell r="E994" t="str">
            <v/>
          </cell>
          <cell r="F994" t="str">
            <v>Приволжский федеральный округ</v>
          </cell>
          <cell r="G994" t="str">
            <v>Средние города</v>
          </cell>
          <cell r="H994" t="str">
            <v>Нет</v>
          </cell>
          <cell r="I994">
            <v>14555</v>
          </cell>
          <cell r="J994">
            <v>13903</v>
          </cell>
        </row>
        <row r="995">
          <cell r="C995" t="str">
            <v>Хабаровск</v>
          </cell>
          <cell r="D995" t="str">
            <v>Хабаровск</v>
          </cell>
          <cell r="E995" t="str">
            <v>Да</v>
          </cell>
          <cell r="F995" t="str">
            <v>Дальневосточный федеральный округ</v>
          </cell>
          <cell r="G995" t="str">
            <v>Большие города</v>
          </cell>
          <cell r="H995" t="str">
            <v>Да</v>
          </cell>
          <cell r="I995">
            <v>616242</v>
          </cell>
          <cell r="J995">
            <v>617473</v>
          </cell>
        </row>
        <row r="996">
          <cell r="C996" t="str">
            <v>Чердаклы</v>
          </cell>
          <cell r="D996" t="str">
            <v>Чердаклы</v>
          </cell>
          <cell r="E996" t="str">
            <v/>
          </cell>
          <cell r="F996" t="str">
            <v>Приволжский федеральный округ</v>
          </cell>
          <cell r="G996" t="str">
            <v>Средние города</v>
          </cell>
          <cell r="H996" t="str">
            <v>Нет</v>
          </cell>
          <cell r="I996">
            <v>11482</v>
          </cell>
          <cell r="J996">
            <v>11402</v>
          </cell>
        </row>
        <row r="997">
          <cell r="C997" t="str">
            <v>Амурск</v>
          </cell>
          <cell r="D997" t="str">
            <v>Амурск</v>
          </cell>
          <cell r="E997" t="str">
            <v/>
          </cell>
          <cell r="F997" t="str">
            <v>Дальневосточный федеральный округ</v>
          </cell>
          <cell r="G997" t="str">
            <v>Средние города</v>
          </cell>
          <cell r="H997" t="str">
            <v>Да</v>
          </cell>
          <cell r="I997">
            <v>40561</v>
          </cell>
          <cell r="J997">
            <v>39046</v>
          </cell>
        </row>
        <row r="998">
          <cell r="C998" t="str">
            <v>Бикин</v>
          </cell>
          <cell r="D998" t="str">
            <v>Бикин</v>
          </cell>
          <cell r="E998" t="str">
            <v/>
          </cell>
          <cell r="F998" t="str">
            <v>Дальневосточный федеральный округ</v>
          </cell>
          <cell r="G998" t="str">
            <v>Средние города</v>
          </cell>
          <cell r="H998" t="str">
            <v>Да</v>
          </cell>
          <cell r="I998">
            <v>16097</v>
          </cell>
          <cell r="J998">
            <v>15946</v>
          </cell>
        </row>
        <row r="999">
          <cell r="C999" t="str">
            <v>Ванино</v>
          </cell>
          <cell r="D999" t="str">
            <v>Ванино</v>
          </cell>
          <cell r="E999" t="str">
            <v/>
          </cell>
          <cell r="F999" t="str">
            <v>Дальневосточный федеральный округ</v>
          </cell>
          <cell r="G999" t="str">
            <v>Средние города</v>
          </cell>
          <cell r="H999" t="str">
            <v>Да</v>
          </cell>
          <cell r="I999">
            <v>15559</v>
          </cell>
          <cell r="J999">
            <v>15314</v>
          </cell>
        </row>
        <row r="1000">
          <cell r="C1000" t="str">
            <v>Вяземский</v>
          </cell>
          <cell r="D1000" t="str">
            <v>Вяземский</v>
          </cell>
          <cell r="E1000" t="str">
            <v/>
          </cell>
          <cell r="F1000" t="str">
            <v>Дальневосточный федеральный округ</v>
          </cell>
          <cell r="G1000" t="str">
            <v>Средние города</v>
          </cell>
          <cell r="H1000" t="str">
            <v>Нет</v>
          </cell>
          <cell r="I1000">
            <v>13323</v>
          </cell>
          <cell r="J1000">
            <v>12889</v>
          </cell>
        </row>
        <row r="1001">
          <cell r="C1001" t="str">
            <v>Комсомольск-на-Амуре</v>
          </cell>
          <cell r="D1001" t="str">
            <v>Комсомольск-на-Амуре</v>
          </cell>
          <cell r="E1001" t="str">
            <v/>
          </cell>
          <cell r="F1001" t="str">
            <v>Дальневосточный федеральный округ</v>
          </cell>
          <cell r="G1001" t="str">
            <v>Большие города</v>
          </cell>
          <cell r="H1001" t="str">
            <v>Да</v>
          </cell>
          <cell r="I1001">
            <v>249810</v>
          </cell>
          <cell r="J1001">
            <v>246607</v>
          </cell>
        </row>
        <row r="1002">
          <cell r="C1002" t="str">
            <v>Николаевск-на-Амуре</v>
          </cell>
          <cell r="D1002" t="str">
            <v>Николаевск-на-Амуре</v>
          </cell>
          <cell r="E1002" t="str">
            <v/>
          </cell>
          <cell r="F1002" t="str">
            <v>Дальневосточный федеральный округ</v>
          </cell>
          <cell r="G1002" t="str">
            <v>Средние города</v>
          </cell>
          <cell r="H1002" t="str">
            <v>Нет</v>
          </cell>
          <cell r="I1002">
            <v>19634</v>
          </cell>
          <cell r="J1002">
            <v>18159</v>
          </cell>
        </row>
        <row r="1003">
          <cell r="C1003" t="str">
            <v>Советская Гавань</v>
          </cell>
          <cell r="D1003" t="str">
            <v>Советская Гавань</v>
          </cell>
          <cell r="E1003" t="str">
            <v/>
          </cell>
          <cell r="F1003" t="str">
            <v>Дальневосточный федеральный округ</v>
          </cell>
          <cell r="G1003" t="str">
            <v>Средние города</v>
          </cell>
          <cell r="H1003" t="str">
            <v>Да</v>
          </cell>
          <cell r="I1003">
            <v>25147</v>
          </cell>
          <cell r="J1003">
            <v>23816</v>
          </cell>
        </row>
        <row r="1004">
          <cell r="C1004" t="str">
            <v>Солнечный</v>
          </cell>
          <cell r="D1004" t="str">
            <v>Солнечный</v>
          </cell>
          <cell r="E1004" t="str">
            <v/>
          </cell>
          <cell r="F1004" t="str">
            <v>Дальневосточный федеральный округ</v>
          </cell>
          <cell r="G1004" t="str">
            <v>Средние города</v>
          </cell>
          <cell r="H1004" t="str">
            <v>Нет</v>
          </cell>
          <cell r="I1004">
            <v>12181</v>
          </cell>
          <cell r="J1004">
            <v>11577</v>
          </cell>
        </row>
        <row r="1005">
          <cell r="C1005" t="str">
            <v>Чайковский</v>
          </cell>
          <cell r="D1005" t="str">
            <v>Чайковский</v>
          </cell>
          <cell r="E1005" t="str">
            <v/>
          </cell>
          <cell r="F1005" t="str">
            <v>Приволжский федеральный округ</v>
          </cell>
          <cell r="G1005" t="str">
            <v>Средние города</v>
          </cell>
          <cell r="H1005" t="str">
            <v>Да</v>
          </cell>
          <cell r="I1005">
            <v>83056</v>
          </cell>
          <cell r="J1005">
            <v>82656</v>
          </cell>
        </row>
        <row r="1006">
          <cell r="C1006" t="str">
            <v>Чегдомын</v>
          </cell>
          <cell r="D1006" t="str">
            <v>Чегдомын</v>
          </cell>
          <cell r="E1006" t="str">
            <v/>
          </cell>
          <cell r="F1006" t="str">
            <v>Дальневосточный федеральный округ</v>
          </cell>
          <cell r="G1006" t="str">
            <v>Средние города</v>
          </cell>
          <cell r="H1006" t="str">
            <v>Нет</v>
          </cell>
          <cell r="I1006">
            <v>12234</v>
          </cell>
          <cell r="J1006">
            <v>11750</v>
          </cell>
        </row>
        <row r="1007">
          <cell r="C1007" t="str">
            <v>Эльбан</v>
          </cell>
          <cell r="D1007" t="str">
            <v>Эльбан</v>
          </cell>
          <cell r="E1007" t="str">
            <v/>
          </cell>
          <cell r="F1007" t="str">
            <v>Дальневосточный федеральный округ</v>
          </cell>
          <cell r="G1007" t="str">
            <v>Средние города</v>
          </cell>
          <cell r="H1007" t="str">
            <v>Нет</v>
          </cell>
          <cell r="I1007">
            <v>11525</v>
          </cell>
          <cell r="J1007">
            <v>11015</v>
          </cell>
        </row>
        <row r="1008">
          <cell r="C1008" t="str">
            <v>Белоярский</v>
          </cell>
          <cell r="D1008" t="str">
            <v>Белоярский</v>
          </cell>
          <cell r="E1008" t="str">
            <v/>
          </cell>
          <cell r="F1008" t="str">
            <v>Уральский федеральный округ</v>
          </cell>
          <cell r="G1008" t="str">
            <v>Средние города</v>
          </cell>
          <cell r="H1008" t="str">
            <v>Да</v>
          </cell>
          <cell r="I1008">
            <v>20282</v>
          </cell>
          <cell r="J1008">
            <v>19542</v>
          </cell>
        </row>
        <row r="1009">
          <cell r="C1009" t="str">
            <v>Белый Яр</v>
          </cell>
          <cell r="D1009" t="str">
            <v>Белый Яр</v>
          </cell>
          <cell r="E1009" t="str">
            <v/>
          </cell>
          <cell r="F1009" t="str">
            <v>Уральский федеральный округ</v>
          </cell>
          <cell r="G1009" t="str">
            <v>Средние города</v>
          </cell>
          <cell r="H1009" t="str">
            <v>Нет</v>
          </cell>
          <cell r="I1009">
            <v>17327</v>
          </cell>
          <cell r="J1009">
            <v>17431</v>
          </cell>
        </row>
        <row r="1010">
          <cell r="C1010" t="str">
            <v>Излучинск</v>
          </cell>
          <cell r="D1010" t="str">
            <v>Излучинск</v>
          </cell>
          <cell r="E1010" t="str">
            <v/>
          </cell>
          <cell r="F1010" t="str">
            <v>Уральский федеральный округ</v>
          </cell>
          <cell r="G1010" t="str">
            <v>Средние города</v>
          </cell>
          <cell r="H1010" t="str">
            <v>Нет</v>
          </cell>
          <cell r="I1010">
            <v>19223</v>
          </cell>
          <cell r="J1010">
            <v>19756</v>
          </cell>
        </row>
        <row r="1011">
          <cell r="C1011" t="str">
            <v>Когалым</v>
          </cell>
          <cell r="D1011" t="str">
            <v>Когалым</v>
          </cell>
          <cell r="E1011" t="str">
            <v/>
          </cell>
          <cell r="F1011" t="str">
            <v>Уральский федеральный округ</v>
          </cell>
          <cell r="G1011" t="str">
            <v>Средние города</v>
          </cell>
          <cell r="H1011" t="str">
            <v>Да</v>
          </cell>
          <cell r="I1011">
            <v>63334</v>
          </cell>
          <cell r="J1011">
            <v>66720</v>
          </cell>
        </row>
        <row r="1012">
          <cell r="C1012" t="str">
            <v>Лангепас</v>
          </cell>
          <cell r="D1012" t="str">
            <v>Лангепас</v>
          </cell>
          <cell r="E1012" t="str">
            <v/>
          </cell>
          <cell r="F1012" t="str">
            <v>Уральский федеральный округ</v>
          </cell>
          <cell r="G1012" t="str">
            <v>Средние города</v>
          </cell>
          <cell r="H1012" t="str">
            <v>Да</v>
          </cell>
          <cell r="I1012">
            <v>43377</v>
          </cell>
          <cell r="J1012">
            <v>44582</v>
          </cell>
        </row>
        <row r="1013">
          <cell r="C1013" t="str">
            <v>Лянтор</v>
          </cell>
          <cell r="D1013" t="str">
            <v>Лянтор</v>
          </cell>
          <cell r="E1013" t="str">
            <v/>
          </cell>
          <cell r="F1013" t="str">
            <v>Уральский федеральный округ</v>
          </cell>
          <cell r="G1013" t="str">
            <v>Средние города</v>
          </cell>
          <cell r="H1013" t="str">
            <v>Да</v>
          </cell>
          <cell r="I1013">
            <v>40024</v>
          </cell>
          <cell r="J1013">
            <v>40867</v>
          </cell>
        </row>
        <row r="1014">
          <cell r="C1014" t="str">
            <v>Мегион</v>
          </cell>
          <cell r="D1014" t="str">
            <v>Мегион</v>
          </cell>
          <cell r="E1014" t="str">
            <v/>
          </cell>
          <cell r="F1014" t="str">
            <v>Уральский федеральный округ</v>
          </cell>
          <cell r="G1014" t="str">
            <v>Средние города</v>
          </cell>
          <cell r="H1014" t="str">
            <v>Да</v>
          </cell>
          <cell r="I1014">
            <v>48818</v>
          </cell>
          <cell r="J1014">
            <v>47332</v>
          </cell>
        </row>
        <row r="1015">
          <cell r="C1015" t="str">
            <v>Междуреченский</v>
          </cell>
          <cell r="D1015" t="str">
            <v>Междуреченский</v>
          </cell>
          <cell r="E1015" t="str">
            <v/>
          </cell>
          <cell r="F1015" t="str">
            <v>Уральский федеральный округ</v>
          </cell>
          <cell r="G1015" t="str">
            <v>Средние города</v>
          </cell>
          <cell r="H1015" t="str">
            <v>Нет</v>
          </cell>
          <cell r="I1015">
            <v>11241</v>
          </cell>
          <cell r="J1015" t="e">
            <v>#N/A</v>
          </cell>
        </row>
        <row r="1016">
          <cell r="C1016" t="str">
            <v>Чапаевск</v>
          </cell>
          <cell r="D1016" t="str">
            <v>Чапаевск</v>
          </cell>
          <cell r="E1016" t="str">
            <v/>
          </cell>
          <cell r="F1016" t="str">
            <v>Приволжский федеральный округ</v>
          </cell>
          <cell r="G1016" t="str">
            <v>Средние города</v>
          </cell>
          <cell r="H1016" t="str">
            <v>Да</v>
          </cell>
          <cell r="I1016">
            <v>72933</v>
          </cell>
          <cell r="J1016">
            <v>72225</v>
          </cell>
        </row>
        <row r="1017">
          <cell r="C1017" t="str">
            <v>Чебоксары</v>
          </cell>
          <cell r="D1017" t="str">
            <v>Чебоксары</v>
          </cell>
          <cell r="E1017" t="str">
            <v>Да</v>
          </cell>
          <cell r="F1017" t="str">
            <v>Приволжский федеральный округ</v>
          </cell>
          <cell r="G1017" t="str">
            <v>Большие города</v>
          </cell>
          <cell r="H1017" t="str">
            <v>Да</v>
          </cell>
          <cell r="I1017">
            <v>489498</v>
          </cell>
          <cell r="J1017">
            <v>495317</v>
          </cell>
        </row>
        <row r="1018">
          <cell r="C1018" t="str">
            <v>Нижнесортымский</v>
          </cell>
          <cell r="D1018" t="str">
            <v>Нижнесортымский</v>
          </cell>
          <cell r="E1018" t="str">
            <v/>
          </cell>
          <cell r="F1018" t="str">
            <v>Уральский федеральный округ</v>
          </cell>
          <cell r="G1018" t="str">
            <v>Средние города</v>
          </cell>
          <cell r="H1018" t="str">
            <v>Нет</v>
          </cell>
          <cell r="I1018">
            <v>12485</v>
          </cell>
          <cell r="J1018" t="e">
            <v>#N/A</v>
          </cell>
        </row>
        <row r="1019">
          <cell r="C1019" t="str">
            <v>Нягань</v>
          </cell>
          <cell r="D1019" t="str">
            <v>Нягань</v>
          </cell>
          <cell r="E1019" t="str">
            <v/>
          </cell>
          <cell r="F1019" t="str">
            <v>Уральский федеральный округ</v>
          </cell>
          <cell r="G1019" t="str">
            <v>Средние города</v>
          </cell>
          <cell r="H1019" t="str">
            <v>Да</v>
          </cell>
          <cell r="I1019">
            <v>57120</v>
          </cell>
          <cell r="J1019">
            <v>58335</v>
          </cell>
        </row>
        <row r="1020">
          <cell r="C1020" t="str">
            <v>Пойковский</v>
          </cell>
          <cell r="D1020" t="str">
            <v>Пойковский</v>
          </cell>
          <cell r="E1020" t="str">
            <v/>
          </cell>
          <cell r="F1020" t="str">
            <v>Уральский федеральный округ</v>
          </cell>
          <cell r="G1020" t="str">
            <v>Средние города</v>
          </cell>
          <cell r="H1020" t="str">
            <v>Да</v>
          </cell>
          <cell r="I1020">
            <v>26284</v>
          </cell>
          <cell r="J1020">
            <v>26163</v>
          </cell>
        </row>
        <row r="1021">
          <cell r="C1021" t="str">
            <v>Покачи</v>
          </cell>
          <cell r="D1021" t="str">
            <v>Покачи</v>
          </cell>
          <cell r="E1021" t="str">
            <v/>
          </cell>
          <cell r="F1021" t="str">
            <v>Уральский федеральный округ</v>
          </cell>
          <cell r="G1021" t="str">
            <v>Средние города</v>
          </cell>
          <cell r="H1021" t="str">
            <v>Да</v>
          </cell>
          <cell r="I1021">
            <v>17899</v>
          </cell>
          <cell r="J1021">
            <v>17987</v>
          </cell>
        </row>
        <row r="1022">
          <cell r="C1022" t="str">
            <v>Пыть-Ях</v>
          </cell>
          <cell r="D1022" t="str">
            <v>Пыть-Ях</v>
          </cell>
          <cell r="E1022" t="str">
            <v/>
          </cell>
          <cell r="F1022" t="str">
            <v>Уральский федеральный округ</v>
          </cell>
          <cell r="G1022" t="str">
            <v>Средние города</v>
          </cell>
          <cell r="H1022" t="str">
            <v>Да</v>
          </cell>
          <cell r="I1022">
            <v>40910</v>
          </cell>
          <cell r="J1022">
            <v>39831</v>
          </cell>
        </row>
        <row r="1023">
          <cell r="C1023" t="str">
            <v>Радужный</v>
          </cell>
          <cell r="D1023" t="str">
            <v>Радужный</v>
          </cell>
          <cell r="E1023" t="str">
            <v/>
          </cell>
          <cell r="F1023" t="str">
            <v>Уральский федеральный округ</v>
          </cell>
          <cell r="G1023" t="str">
            <v>Средние города</v>
          </cell>
          <cell r="H1023" t="str">
            <v>Да</v>
          </cell>
          <cell r="I1023">
            <v>43157</v>
          </cell>
          <cell r="J1023">
            <v>43726</v>
          </cell>
        </row>
        <row r="1024">
          <cell r="C1024" t="str">
            <v>Советский</v>
          </cell>
          <cell r="D1024" t="str">
            <v>Советский</v>
          </cell>
          <cell r="E1024" t="str">
            <v/>
          </cell>
          <cell r="F1024" t="str">
            <v>Уральский федеральный округ</v>
          </cell>
          <cell r="G1024" t="str">
            <v>Средние города</v>
          </cell>
          <cell r="H1024" t="str">
            <v>Да</v>
          </cell>
          <cell r="I1024">
            <v>29179</v>
          </cell>
          <cell r="J1024">
            <v>29624</v>
          </cell>
        </row>
        <row r="1025">
          <cell r="C1025" t="str">
            <v>Солнечный</v>
          </cell>
          <cell r="D1025" t="str">
            <v>Солнечный</v>
          </cell>
          <cell r="E1025" t="str">
            <v/>
          </cell>
          <cell r="F1025" t="str">
            <v>Уральский федеральный округ</v>
          </cell>
          <cell r="G1025" t="str">
            <v>Средние города</v>
          </cell>
          <cell r="H1025" t="str">
            <v>Нет</v>
          </cell>
          <cell r="I1025">
            <v>10103</v>
          </cell>
          <cell r="J1025" t="e">
            <v>#N/A</v>
          </cell>
        </row>
        <row r="1026">
          <cell r="C1026" t="str">
            <v>Челябинск</v>
          </cell>
          <cell r="D1026" t="str">
            <v>Челябинск</v>
          </cell>
          <cell r="E1026" t="str">
            <v>Да</v>
          </cell>
          <cell r="F1026" t="str">
            <v>Уральский федеральный округ</v>
          </cell>
          <cell r="G1026" t="str">
            <v>Большие города</v>
          </cell>
          <cell r="H1026" t="str">
            <v>Да</v>
          </cell>
          <cell r="I1026">
            <v>1198858</v>
          </cell>
          <cell r="J1026">
            <v>1200719</v>
          </cell>
        </row>
        <row r="1027">
          <cell r="C1027" t="str">
            <v>Урай</v>
          </cell>
          <cell r="D1027" t="str">
            <v>Урай</v>
          </cell>
          <cell r="E1027" t="str">
            <v/>
          </cell>
          <cell r="F1027" t="str">
            <v>Уральский федеральный округ</v>
          </cell>
          <cell r="G1027" t="str">
            <v>Средние города</v>
          </cell>
          <cell r="H1027" t="str">
            <v>Да</v>
          </cell>
          <cell r="I1027">
            <v>40477</v>
          </cell>
          <cell r="J1027">
            <v>40292</v>
          </cell>
        </row>
        <row r="1028">
          <cell r="C1028" t="str">
            <v>Фёдоровский</v>
          </cell>
          <cell r="D1028" t="str">
            <v>Федоровский</v>
          </cell>
          <cell r="E1028" t="str">
            <v/>
          </cell>
          <cell r="F1028" t="str">
            <v>Уральский федеральный округ</v>
          </cell>
          <cell r="G1028" t="str">
            <v>Средние города</v>
          </cell>
          <cell r="H1028" t="str">
            <v>Да</v>
          </cell>
          <cell r="I1028">
            <v>23692</v>
          </cell>
          <cell r="J1028">
            <v>23091</v>
          </cell>
        </row>
        <row r="1029">
          <cell r="C1029" t="str">
            <v>Ханты-Мансийск</v>
          </cell>
          <cell r="D1029" t="str">
            <v>Ханты-Мансийск</v>
          </cell>
          <cell r="E1029" t="str">
            <v>Да</v>
          </cell>
          <cell r="F1029" t="str">
            <v>Уральский федеральный округ</v>
          </cell>
          <cell r="G1029" t="str">
            <v>Средние города</v>
          </cell>
          <cell r="H1029" t="str">
            <v>Да</v>
          </cell>
          <cell r="I1029">
            <v>96936</v>
          </cell>
          <cell r="J1029">
            <v>99385</v>
          </cell>
        </row>
        <row r="1030">
          <cell r="C1030" t="str">
            <v>Югорск</v>
          </cell>
          <cell r="D1030" t="str">
            <v>Югорск</v>
          </cell>
          <cell r="E1030" t="str">
            <v/>
          </cell>
          <cell r="F1030" t="str">
            <v>Уральский федеральный округ</v>
          </cell>
          <cell r="G1030" t="str">
            <v>Средние города</v>
          </cell>
          <cell r="H1030" t="str">
            <v>Да</v>
          </cell>
          <cell r="I1030">
            <v>36734</v>
          </cell>
          <cell r="J1030">
            <v>37422</v>
          </cell>
        </row>
        <row r="1031">
          <cell r="C1031" t="str">
            <v>Аргаяш</v>
          </cell>
          <cell r="D1031" t="str">
            <v>Аргаяш</v>
          </cell>
          <cell r="E1031" t="str">
            <v/>
          </cell>
          <cell r="F1031" t="str">
            <v>Уральский федеральный округ</v>
          </cell>
          <cell r="G1031" t="str">
            <v>Средние города</v>
          </cell>
          <cell r="H1031" t="str">
            <v>Нет</v>
          </cell>
          <cell r="I1031">
            <v>10293</v>
          </cell>
          <cell r="J1031" t="e">
            <v>#N/A</v>
          </cell>
        </row>
        <row r="1032">
          <cell r="C1032" t="str">
            <v>Аша</v>
          </cell>
          <cell r="D1032" t="str">
            <v>Аша</v>
          </cell>
          <cell r="E1032" t="str">
            <v/>
          </cell>
          <cell r="F1032" t="str">
            <v>Уральский федеральный округ</v>
          </cell>
          <cell r="G1032" t="str">
            <v>Средние города</v>
          </cell>
          <cell r="H1032" t="str">
            <v>Да</v>
          </cell>
          <cell r="I1032">
            <v>30146</v>
          </cell>
          <cell r="J1032">
            <v>29274</v>
          </cell>
        </row>
        <row r="1033">
          <cell r="C1033" t="str">
            <v>Бакал</v>
          </cell>
          <cell r="D1033" t="str">
            <v>Бакал</v>
          </cell>
          <cell r="E1033" t="str">
            <v/>
          </cell>
          <cell r="F1033" t="str">
            <v>Уральский федеральный округ</v>
          </cell>
          <cell r="G1033" t="str">
            <v>Средние города</v>
          </cell>
          <cell r="H1033" t="str">
            <v>Нет</v>
          </cell>
          <cell r="I1033">
            <v>19942</v>
          </cell>
          <cell r="J1033">
            <v>19009</v>
          </cell>
        </row>
        <row r="1034">
          <cell r="C1034" t="str">
            <v>Верхний Уфалей</v>
          </cell>
          <cell r="D1034" t="str">
            <v>Верхний Уфалей</v>
          </cell>
          <cell r="E1034" t="str">
            <v/>
          </cell>
          <cell r="F1034" t="str">
            <v>Уральский федеральный округ</v>
          </cell>
          <cell r="G1034" t="str">
            <v>Средние города</v>
          </cell>
          <cell r="H1034" t="str">
            <v>Да</v>
          </cell>
          <cell r="I1034">
            <v>28267</v>
          </cell>
          <cell r="J1034">
            <v>26885</v>
          </cell>
        </row>
        <row r="1035">
          <cell r="C1035" t="str">
            <v>Еманжелинск</v>
          </cell>
          <cell r="D1035" t="str">
            <v>Еманжелинск</v>
          </cell>
          <cell r="E1035" t="str">
            <v/>
          </cell>
          <cell r="F1035" t="str">
            <v>Уральский федеральный округ</v>
          </cell>
          <cell r="G1035" t="str">
            <v>Средние города</v>
          </cell>
          <cell r="H1035" t="str">
            <v>Да</v>
          </cell>
          <cell r="I1035">
            <v>29487</v>
          </cell>
          <cell r="J1035">
            <v>28217</v>
          </cell>
        </row>
        <row r="1036">
          <cell r="C1036" t="str">
            <v>Златоуст</v>
          </cell>
          <cell r="D1036" t="str">
            <v>Златоуст</v>
          </cell>
          <cell r="E1036" t="str">
            <v/>
          </cell>
          <cell r="F1036" t="str">
            <v>Уральский федеральный округ</v>
          </cell>
          <cell r="G1036" t="str">
            <v>Большие города</v>
          </cell>
          <cell r="H1036" t="str">
            <v>Да</v>
          </cell>
          <cell r="I1036">
            <v>167978</v>
          </cell>
          <cell r="J1036">
            <v>165375</v>
          </cell>
        </row>
        <row r="1037">
          <cell r="C1037" t="str">
            <v>Карабаш</v>
          </cell>
          <cell r="D1037" t="str">
            <v>Карабаш</v>
          </cell>
          <cell r="E1037" t="str">
            <v/>
          </cell>
          <cell r="F1037" t="str">
            <v>Уральский федеральный округ</v>
          </cell>
          <cell r="G1037" t="str">
            <v>Средние города</v>
          </cell>
          <cell r="H1037" t="str">
            <v>Нет</v>
          </cell>
          <cell r="I1037">
            <v>11336</v>
          </cell>
          <cell r="J1037">
            <v>10854</v>
          </cell>
        </row>
        <row r="1038">
          <cell r="C1038" t="str">
            <v>Карталы</v>
          </cell>
          <cell r="D1038" t="str">
            <v>Карталы</v>
          </cell>
          <cell r="E1038" t="str">
            <v/>
          </cell>
          <cell r="F1038" t="str">
            <v>Уральский федеральный округ</v>
          </cell>
          <cell r="G1038" t="str">
            <v>Средние города</v>
          </cell>
          <cell r="H1038" t="str">
            <v>Да</v>
          </cell>
          <cell r="I1038">
            <v>28697</v>
          </cell>
          <cell r="J1038">
            <v>28442</v>
          </cell>
        </row>
        <row r="1039">
          <cell r="C1039" t="str">
            <v>Касли</v>
          </cell>
          <cell r="D1039" t="str">
            <v>Касли</v>
          </cell>
          <cell r="E1039" t="str">
            <v/>
          </cell>
          <cell r="F1039" t="str">
            <v>Уральский федеральный округ</v>
          </cell>
          <cell r="G1039" t="str">
            <v>Средние города</v>
          </cell>
          <cell r="H1039" t="str">
            <v>Нет</v>
          </cell>
          <cell r="I1039">
            <v>16488</v>
          </cell>
          <cell r="J1039">
            <v>15853</v>
          </cell>
        </row>
        <row r="1040">
          <cell r="C1040" t="str">
            <v>Катав-Ивановск</v>
          </cell>
          <cell r="D1040" t="str">
            <v>Катав-Ивановск</v>
          </cell>
          <cell r="E1040" t="str">
            <v/>
          </cell>
          <cell r="F1040" t="str">
            <v>Уральский федеральный округ</v>
          </cell>
          <cell r="G1040" t="str">
            <v>Средние города</v>
          </cell>
          <cell r="H1040" t="str">
            <v>Нет</v>
          </cell>
          <cell r="I1040">
            <v>16333</v>
          </cell>
          <cell r="J1040">
            <v>15659</v>
          </cell>
        </row>
        <row r="1041">
          <cell r="C1041" t="str">
            <v>Копейск</v>
          </cell>
          <cell r="D1041" t="str">
            <v>Копейск</v>
          </cell>
          <cell r="E1041" t="str">
            <v/>
          </cell>
          <cell r="F1041" t="str">
            <v>Уральский федеральный округ</v>
          </cell>
          <cell r="G1041" t="str">
            <v>Большие города</v>
          </cell>
          <cell r="H1041" t="str">
            <v>Да</v>
          </cell>
          <cell r="I1041">
            <v>147573</v>
          </cell>
          <cell r="J1041">
            <v>148232</v>
          </cell>
        </row>
        <row r="1042">
          <cell r="C1042" t="str">
            <v>Коркино</v>
          </cell>
          <cell r="D1042" t="str">
            <v>Коркино</v>
          </cell>
          <cell r="E1042" t="str">
            <v/>
          </cell>
          <cell r="F1042" t="str">
            <v>Уральский федеральный округ</v>
          </cell>
          <cell r="G1042" t="str">
            <v>Средние города</v>
          </cell>
          <cell r="H1042" t="str">
            <v>Да</v>
          </cell>
          <cell r="I1042">
            <v>35186</v>
          </cell>
          <cell r="J1042">
            <v>34166</v>
          </cell>
        </row>
        <row r="1043">
          <cell r="C1043" t="str">
            <v>Красногорский</v>
          </cell>
          <cell r="D1043" t="str">
            <v>Красногорский</v>
          </cell>
          <cell r="E1043" t="str">
            <v/>
          </cell>
          <cell r="F1043" t="str">
            <v>Уральский федеральный округ</v>
          </cell>
          <cell r="G1043" t="str">
            <v>Средние города</v>
          </cell>
          <cell r="H1043" t="str">
            <v>Нет</v>
          </cell>
          <cell r="I1043">
            <v>12915</v>
          </cell>
          <cell r="J1043">
            <v>12119</v>
          </cell>
        </row>
        <row r="1044">
          <cell r="C1044" t="str">
            <v>Куса</v>
          </cell>
          <cell r="D1044" t="str">
            <v>Куса</v>
          </cell>
          <cell r="E1044" t="str">
            <v/>
          </cell>
          <cell r="F1044" t="str">
            <v>Уральский федеральный округ</v>
          </cell>
          <cell r="G1044" t="str">
            <v>Средние города</v>
          </cell>
          <cell r="H1044" t="str">
            <v>Да</v>
          </cell>
          <cell r="I1044">
            <v>17521</v>
          </cell>
          <cell r="J1044">
            <v>16913</v>
          </cell>
        </row>
        <row r="1045">
          <cell r="C1045" t="str">
            <v>Кыштым</v>
          </cell>
          <cell r="D1045" t="str">
            <v>Кыштым</v>
          </cell>
          <cell r="E1045" t="str">
            <v/>
          </cell>
          <cell r="F1045" t="str">
            <v>Уральский федеральный округ</v>
          </cell>
          <cell r="G1045" t="str">
            <v>Средние города</v>
          </cell>
          <cell r="H1045" t="str">
            <v>Да</v>
          </cell>
          <cell r="I1045">
            <v>37809</v>
          </cell>
          <cell r="J1045">
            <v>36414</v>
          </cell>
        </row>
        <row r="1046">
          <cell r="C1046" t="str">
            <v>Череповец</v>
          </cell>
          <cell r="D1046" t="str">
            <v>Череповец</v>
          </cell>
          <cell r="E1046" t="str">
            <v/>
          </cell>
          <cell r="F1046" t="str">
            <v>Северо-западный федеральный округ</v>
          </cell>
          <cell r="G1046" t="str">
            <v>Большие города</v>
          </cell>
          <cell r="H1046" t="str">
            <v>Да</v>
          </cell>
          <cell r="I1046">
            <v>318856</v>
          </cell>
          <cell r="J1046">
            <v>316529</v>
          </cell>
        </row>
        <row r="1047">
          <cell r="C1047" t="str">
            <v>Чистополь</v>
          </cell>
          <cell r="D1047" t="str">
            <v>Чистополь</v>
          </cell>
          <cell r="E1047" t="str">
            <v/>
          </cell>
          <cell r="F1047" t="str">
            <v>Приволжский федеральный округ</v>
          </cell>
          <cell r="G1047" t="str">
            <v>Средние города</v>
          </cell>
          <cell r="H1047" t="str">
            <v>Да</v>
          </cell>
          <cell r="I1047">
            <v>60949</v>
          </cell>
          <cell r="J1047">
            <v>59816</v>
          </cell>
        </row>
        <row r="1048">
          <cell r="C1048" t="str">
            <v>Миньяр</v>
          </cell>
          <cell r="D1048" t="str">
            <v>Миньяр</v>
          </cell>
          <cell r="E1048" t="str">
            <v/>
          </cell>
          <cell r="F1048" t="str">
            <v>Уральский федеральный округ</v>
          </cell>
          <cell r="G1048" t="str">
            <v>Средние города</v>
          </cell>
          <cell r="H1048" t="str">
            <v>Нет</v>
          </cell>
          <cell r="I1048">
            <v>10195</v>
          </cell>
          <cell r="J1048">
            <v>9017</v>
          </cell>
        </row>
        <row r="1049">
          <cell r="C1049" t="str">
            <v>Нязепетровск</v>
          </cell>
          <cell r="D1049" t="str">
            <v>Нязепетровск</v>
          </cell>
          <cell r="E1049" t="str">
            <v/>
          </cell>
          <cell r="F1049" t="str">
            <v>Уральский федеральный округ</v>
          </cell>
          <cell r="G1049" t="str">
            <v>Средние города</v>
          </cell>
          <cell r="H1049" t="str">
            <v>Нет</v>
          </cell>
          <cell r="I1049">
            <v>12061</v>
          </cell>
          <cell r="J1049">
            <v>11539</v>
          </cell>
        </row>
        <row r="1050">
          <cell r="C1050" t="str">
            <v>Озёрск</v>
          </cell>
          <cell r="D1050" t="str">
            <v>Озерск</v>
          </cell>
          <cell r="E1050" t="str">
            <v/>
          </cell>
          <cell r="F1050" t="str">
            <v>Уральский федеральный округ</v>
          </cell>
          <cell r="G1050" t="str">
            <v>Средние города</v>
          </cell>
          <cell r="H1050" t="str">
            <v>Нет</v>
          </cell>
          <cell r="I1050">
            <v>79518</v>
          </cell>
          <cell r="J1050">
            <v>78811</v>
          </cell>
        </row>
        <row r="1051">
          <cell r="C1051" t="str">
            <v>Первомайский</v>
          </cell>
          <cell r="D1051" t="str">
            <v>Первомайский</v>
          </cell>
          <cell r="E1051" t="str">
            <v/>
          </cell>
          <cell r="F1051" t="str">
            <v>Уральский федеральный округ</v>
          </cell>
          <cell r="G1051" t="str">
            <v>Средние города</v>
          </cell>
          <cell r="H1051" t="str">
            <v>Нет</v>
          </cell>
          <cell r="I1051">
            <v>11066</v>
          </cell>
          <cell r="J1051">
            <v>10583</v>
          </cell>
        </row>
        <row r="1052">
          <cell r="C1052" t="str">
            <v>Пласт</v>
          </cell>
          <cell r="D1052" t="str">
            <v>Пласт</v>
          </cell>
          <cell r="E1052" t="str">
            <v/>
          </cell>
          <cell r="F1052" t="str">
            <v>Уральский федеральный округ</v>
          </cell>
          <cell r="G1052" t="str">
            <v>Средние города</v>
          </cell>
          <cell r="H1052" t="str">
            <v>Нет</v>
          </cell>
          <cell r="I1052">
            <v>17483</v>
          </cell>
          <cell r="J1052">
            <v>17254</v>
          </cell>
        </row>
        <row r="1053">
          <cell r="C1053" t="str">
            <v>Роза</v>
          </cell>
          <cell r="D1053" t="str">
            <v>Роза</v>
          </cell>
          <cell r="E1053" t="str">
            <v/>
          </cell>
          <cell r="F1053" t="str">
            <v>Уральский федеральный округ</v>
          </cell>
          <cell r="G1053" t="str">
            <v>Средние города</v>
          </cell>
          <cell r="H1053" t="str">
            <v>Нет</v>
          </cell>
          <cell r="I1053">
            <v>12621</v>
          </cell>
          <cell r="J1053">
            <v>12674</v>
          </cell>
        </row>
        <row r="1054">
          <cell r="C1054" t="str">
            <v>Сатка</v>
          </cell>
          <cell r="D1054" t="str">
            <v>Сатка</v>
          </cell>
          <cell r="E1054" t="str">
            <v/>
          </cell>
          <cell r="F1054" t="str">
            <v>Уральский федеральный округ</v>
          </cell>
          <cell r="G1054" t="str">
            <v>Средние города</v>
          </cell>
          <cell r="H1054" t="str">
            <v>Да</v>
          </cell>
          <cell r="I1054">
            <v>42437</v>
          </cell>
          <cell r="J1054">
            <v>41339</v>
          </cell>
        </row>
        <row r="1055">
          <cell r="C1055" t="str">
            <v>Сим</v>
          </cell>
          <cell r="D1055" t="str">
            <v>Сим</v>
          </cell>
          <cell r="E1055" t="str">
            <v/>
          </cell>
          <cell r="F1055" t="str">
            <v>Уральский федеральный округ</v>
          </cell>
          <cell r="G1055" t="str">
            <v>Средние города</v>
          </cell>
          <cell r="H1055" t="str">
            <v>Нет</v>
          </cell>
          <cell r="I1055">
            <v>13365</v>
          </cell>
          <cell r="J1055">
            <v>12645</v>
          </cell>
        </row>
        <row r="1056">
          <cell r="C1056" t="str">
            <v>Снежинск</v>
          </cell>
          <cell r="D1056" t="str">
            <v>Снежинск</v>
          </cell>
          <cell r="E1056" t="str">
            <v/>
          </cell>
          <cell r="F1056" t="str">
            <v>Уральский федеральный округ</v>
          </cell>
          <cell r="G1056" t="str">
            <v>Средние города</v>
          </cell>
          <cell r="H1056" t="str">
            <v>Нет</v>
          </cell>
          <cell r="I1056">
            <v>49746</v>
          </cell>
          <cell r="J1056">
            <v>51488</v>
          </cell>
        </row>
        <row r="1057">
          <cell r="C1057" t="str">
            <v>Трёхгорный</v>
          </cell>
          <cell r="D1057" t="str">
            <v>Трехгорный</v>
          </cell>
          <cell r="E1057" t="str">
            <v/>
          </cell>
          <cell r="F1057" t="str">
            <v>Уральский федеральный округ</v>
          </cell>
          <cell r="G1057" t="str">
            <v>Средние города</v>
          </cell>
          <cell r="H1057" t="str">
            <v>Нет</v>
          </cell>
          <cell r="I1057">
            <v>32355</v>
          </cell>
          <cell r="J1057">
            <v>32613</v>
          </cell>
        </row>
        <row r="1058">
          <cell r="C1058" t="str">
            <v>Троицк</v>
          </cell>
          <cell r="D1058" t="str">
            <v>Троицк</v>
          </cell>
          <cell r="E1058" t="str">
            <v/>
          </cell>
          <cell r="F1058" t="str">
            <v>Уральский федеральный округ</v>
          </cell>
          <cell r="G1058" t="str">
            <v>Средние города</v>
          </cell>
          <cell r="H1058" t="str">
            <v>Да</v>
          </cell>
          <cell r="I1058">
            <v>75828</v>
          </cell>
          <cell r="J1058">
            <v>73154</v>
          </cell>
        </row>
        <row r="1059">
          <cell r="C1059" t="str">
            <v>Усть-Катав</v>
          </cell>
          <cell r="D1059" t="str">
            <v>Усть-Катав</v>
          </cell>
          <cell r="E1059" t="str">
            <v/>
          </cell>
          <cell r="F1059" t="str">
            <v>Уральский федеральный округ</v>
          </cell>
          <cell r="G1059" t="str">
            <v>Средние города</v>
          </cell>
          <cell r="H1059" t="str">
            <v>Нет</v>
          </cell>
          <cell r="I1059">
            <v>22627</v>
          </cell>
          <cell r="J1059">
            <v>22042</v>
          </cell>
        </row>
        <row r="1060">
          <cell r="C1060" t="str">
            <v>Чебаркуль</v>
          </cell>
          <cell r="D1060" t="str">
            <v>Чебаркуль</v>
          </cell>
          <cell r="E1060" t="str">
            <v/>
          </cell>
          <cell r="F1060" t="str">
            <v>Уральский федеральный округ</v>
          </cell>
          <cell r="G1060" t="str">
            <v>Средние города</v>
          </cell>
          <cell r="H1060" t="str">
            <v>Да</v>
          </cell>
          <cell r="I1060">
            <v>40609</v>
          </cell>
          <cell r="J1060">
            <v>40932</v>
          </cell>
        </row>
        <row r="1061">
          <cell r="C1061" t="str">
            <v>Чита</v>
          </cell>
          <cell r="D1061" t="str">
            <v>Чита</v>
          </cell>
          <cell r="E1061" t="str">
            <v>Да</v>
          </cell>
          <cell r="F1061" t="str">
            <v>Сибирский федеральный округ</v>
          </cell>
          <cell r="G1061" t="str">
            <v>Большие города</v>
          </cell>
          <cell r="H1061" t="str">
            <v>Да</v>
          </cell>
          <cell r="I1061">
            <v>347088</v>
          </cell>
          <cell r="J1061">
            <v>349983</v>
          </cell>
        </row>
        <row r="1062">
          <cell r="C1062" t="str">
            <v>Южноуральск</v>
          </cell>
          <cell r="D1062" t="str">
            <v>Южноуральск</v>
          </cell>
          <cell r="E1062" t="str">
            <v/>
          </cell>
          <cell r="F1062" t="str">
            <v>Уральский федеральный округ</v>
          </cell>
          <cell r="G1062" t="str">
            <v>Средние города</v>
          </cell>
          <cell r="H1062" t="str">
            <v>Да</v>
          </cell>
          <cell r="I1062">
            <v>37716</v>
          </cell>
          <cell r="J1062">
            <v>37541</v>
          </cell>
        </row>
        <row r="1063">
          <cell r="C1063" t="str">
            <v>Юрюзань</v>
          </cell>
          <cell r="D1063" t="str">
            <v>Юрюзань</v>
          </cell>
          <cell r="E1063" t="str">
            <v/>
          </cell>
          <cell r="F1063" t="str">
            <v>Уральский федеральный округ</v>
          </cell>
          <cell r="G1063" t="str">
            <v>Средние города</v>
          </cell>
          <cell r="H1063" t="str">
            <v>Нет</v>
          </cell>
          <cell r="I1063">
            <v>11908</v>
          </cell>
          <cell r="J1063">
            <v>11178</v>
          </cell>
        </row>
        <row r="1064">
          <cell r="C1064" t="str">
            <v>Козловка</v>
          </cell>
          <cell r="D1064" t="str">
            <v>Козловка</v>
          </cell>
          <cell r="E1064" t="str">
            <v/>
          </cell>
          <cell r="F1064" t="str">
            <v>Приволжский федеральный округ</v>
          </cell>
          <cell r="G1064" t="str">
            <v>Средние города</v>
          </cell>
          <cell r="H1064" t="str">
            <v>Нет</v>
          </cell>
          <cell r="I1064">
            <v>10355</v>
          </cell>
          <cell r="J1064">
            <v>8680</v>
          </cell>
        </row>
        <row r="1065">
          <cell r="C1065" t="str">
            <v>Мариинский Посад</v>
          </cell>
          <cell r="D1065" t="str">
            <v>Мариинский Посад</v>
          </cell>
          <cell r="E1065" t="str">
            <v/>
          </cell>
          <cell r="F1065" t="str">
            <v>Приволжский федеральный округ</v>
          </cell>
          <cell r="G1065" t="str">
            <v>Средние города</v>
          </cell>
          <cell r="H1065" t="str">
            <v>Нет</v>
          </cell>
          <cell r="I1065">
            <v>10186</v>
          </cell>
          <cell r="J1065">
            <v>8550</v>
          </cell>
        </row>
        <row r="1066">
          <cell r="C1066" t="str">
            <v>Алатырь</v>
          </cell>
          <cell r="D1066" t="str">
            <v>Алатырь</v>
          </cell>
          <cell r="E1066" t="str">
            <v/>
          </cell>
          <cell r="F1066" t="str">
            <v>Приволжский федеральный округ</v>
          </cell>
          <cell r="G1066" t="str">
            <v>Средние города</v>
          </cell>
          <cell r="H1066" t="str">
            <v>Да</v>
          </cell>
          <cell r="I1066">
            <v>35591</v>
          </cell>
          <cell r="J1066">
            <v>34176</v>
          </cell>
        </row>
        <row r="1067">
          <cell r="C1067" t="str">
            <v>Канаш</v>
          </cell>
          <cell r="D1067" t="str">
            <v>Канаш</v>
          </cell>
          <cell r="E1067" t="str">
            <v/>
          </cell>
          <cell r="F1067" t="str">
            <v>Приволжский федеральный округ</v>
          </cell>
          <cell r="G1067" t="str">
            <v>Средние города</v>
          </cell>
          <cell r="H1067" t="str">
            <v>Да</v>
          </cell>
          <cell r="I1067">
            <v>45716</v>
          </cell>
          <cell r="J1067">
            <v>45222</v>
          </cell>
        </row>
        <row r="1068">
          <cell r="C1068" t="str">
            <v>Кугеси</v>
          </cell>
          <cell r="D1068" t="str">
            <v>Кугеси</v>
          </cell>
          <cell r="E1068" t="str">
            <v/>
          </cell>
          <cell r="F1068" t="str">
            <v>Приволжский федеральный округ</v>
          </cell>
          <cell r="G1068" t="str">
            <v>Средние города</v>
          </cell>
          <cell r="H1068" t="str">
            <v>Нет</v>
          </cell>
          <cell r="I1068">
            <v>12809</v>
          </cell>
          <cell r="J1068" t="e">
            <v>#N/A</v>
          </cell>
        </row>
        <row r="1069">
          <cell r="C1069" t="str">
            <v>Шадринск</v>
          </cell>
          <cell r="D1069" t="str">
            <v>Шадринск</v>
          </cell>
          <cell r="E1069" t="str">
            <v/>
          </cell>
          <cell r="F1069" t="str">
            <v>Уральский федеральный округ</v>
          </cell>
          <cell r="G1069" t="str">
            <v>Средние города</v>
          </cell>
          <cell r="H1069" t="str">
            <v>Да</v>
          </cell>
          <cell r="I1069">
            <v>76393</v>
          </cell>
          <cell r="J1069">
            <v>74929</v>
          </cell>
        </row>
        <row r="1070">
          <cell r="C1070" t="str">
            <v>Цивильск</v>
          </cell>
          <cell r="D1070" t="str">
            <v>Цивильск</v>
          </cell>
          <cell r="E1070" t="str">
            <v/>
          </cell>
          <cell r="F1070" t="str">
            <v>Приволжский федеральный округ</v>
          </cell>
          <cell r="G1070" t="str">
            <v>Средние города</v>
          </cell>
          <cell r="H1070" t="str">
            <v>Нет</v>
          </cell>
          <cell r="I1070">
            <v>14039</v>
          </cell>
          <cell r="J1070">
            <v>15014</v>
          </cell>
        </row>
        <row r="1071">
          <cell r="C1071" t="str">
            <v>Шахты</v>
          </cell>
          <cell r="D1071" t="str">
            <v>Шахты</v>
          </cell>
          <cell r="E1071" t="str">
            <v/>
          </cell>
          <cell r="F1071" t="str">
            <v>Южный федеральный округ</v>
          </cell>
          <cell r="G1071" t="str">
            <v>Большие города</v>
          </cell>
          <cell r="H1071" t="str">
            <v>Да</v>
          </cell>
          <cell r="I1071">
            <v>235492</v>
          </cell>
          <cell r="J1071">
            <v>231646</v>
          </cell>
        </row>
        <row r="1072">
          <cell r="C1072" t="str">
            <v>Шумерля</v>
          </cell>
          <cell r="D1072" t="str">
            <v>Шумерля</v>
          </cell>
          <cell r="E1072" t="str">
            <v/>
          </cell>
          <cell r="F1072" t="str">
            <v>Приволжский федеральный округ</v>
          </cell>
          <cell r="G1072" t="str">
            <v>Средние города</v>
          </cell>
          <cell r="H1072" t="str">
            <v>Да</v>
          </cell>
          <cell r="I1072">
            <v>29954</v>
          </cell>
          <cell r="J1072">
            <v>28647</v>
          </cell>
        </row>
        <row r="1073">
          <cell r="C1073" t="str">
            <v>Анадырь</v>
          </cell>
          <cell r="D1073" t="str">
            <v>Анадырь</v>
          </cell>
          <cell r="E1073" t="str">
            <v>Да</v>
          </cell>
          <cell r="F1073" t="str">
            <v>Дальневосточный федеральный округ</v>
          </cell>
          <cell r="G1073" t="str">
            <v>Средние города</v>
          </cell>
          <cell r="H1073" t="str">
            <v>Да</v>
          </cell>
          <cell r="I1073">
            <v>15468</v>
          </cell>
          <cell r="J1073">
            <v>15849</v>
          </cell>
        </row>
        <row r="1074">
          <cell r="C1074" t="str">
            <v>Нюрба</v>
          </cell>
          <cell r="D1074" t="str">
            <v>Нюрба</v>
          </cell>
          <cell r="E1074" t="str">
            <v/>
          </cell>
          <cell r="F1074" t="str">
            <v>Дальневосточный федеральный округ</v>
          </cell>
          <cell r="G1074" t="str">
            <v>Средние города</v>
          </cell>
          <cell r="H1074" t="str">
            <v>Нет</v>
          </cell>
          <cell r="I1074">
            <v>10156</v>
          </cell>
          <cell r="J1074">
            <v>9708</v>
          </cell>
        </row>
        <row r="1075">
          <cell r="C1075" t="str">
            <v>Губкинский</v>
          </cell>
          <cell r="D1075" t="str">
            <v>Губкинский</v>
          </cell>
          <cell r="E1075" t="str">
            <v/>
          </cell>
          <cell r="F1075" t="str">
            <v>Уральский федеральный округ</v>
          </cell>
          <cell r="G1075" t="str">
            <v>Средние города</v>
          </cell>
          <cell r="H1075" t="str">
            <v>Да</v>
          </cell>
          <cell r="I1075">
            <v>27346</v>
          </cell>
          <cell r="J1075">
            <v>28564</v>
          </cell>
        </row>
        <row r="1076">
          <cell r="C1076" t="str">
            <v>Лабытнанги</v>
          </cell>
          <cell r="D1076" t="str">
            <v>Лабытнанги</v>
          </cell>
          <cell r="E1076" t="str">
            <v/>
          </cell>
          <cell r="F1076" t="str">
            <v>Уральский федеральный округ</v>
          </cell>
          <cell r="G1076" t="str">
            <v>Средние города</v>
          </cell>
          <cell r="H1076" t="str">
            <v>Да</v>
          </cell>
          <cell r="I1076">
            <v>26331</v>
          </cell>
          <cell r="J1076">
            <v>26211</v>
          </cell>
        </row>
        <row r="1077">
          <cell r="C1077" t="str">
            <v>Муравленко</v>
          </cell>
          <cell r="D1077" t="str">
            <v>Муравленко</v>
          </cell>
          <cell r="E1077" t="str">
            <v/>
          </cell>
          <cell r="F1077" t="str">
            <v>Уральский федеральный округ</v>
          </cell>
          <cell r="G1077" t="str">
            <v>Средние города</v>
          </cell>
          <cell r="H1077" t="str">
            <v>Да</v>
          </cell>
          <cell r="I1077">
            <v>32649</v>
          </cell>
          <cell r="J1077">
            <v>32132</v>
          </cell>
        </row>
        <row r="1078">
          <cell r="C1078" t="str">
            <v>Надым</v>
          </cell>
          <cell r="D1078" t="str">
            <v>Надым</v>
          </cell>
          <cell r="E1078" t="str">
            <v/>
          </cell>
          <cell r="F1078" t="str">
            <v>Уральский федеральный округ</v>
          </cell>
          <cell r="G1078" t="str">
            <v>Средние города</v>
          </cell>
          <cell r="H1078" t="str">
            <v>Да</v>
          </cell>
          <cell r="I1078">
            <v>44940</v>
          </cell>
          <cell r="J1078">
            <v>44705</v>
          </cell>
        </row>
        <row r="1079">
          <cell r="C1079" t="str">
            <v>Энгельс</v>
          </cell>
          <cell r="D1079" t="str">
            <v>Энгельс</v>
          </cell>
          <cell r="E1079" t="str">
            <v/>
          </cell>
          <cell r="F1079" t="str">
            <v>Приволжский федеральный округ</v>
          </cell>
          <cell r="G1079" t="str">
            <v>Большие города</v>
          </cell>
          <cell r="H1079" t="str">
            <v>Да</v>
          </cell>
          <cell r="I1079">
            <v>225752</v>
          </cell>
          <cell r="J1079">
            <v>225731</v>
          </cell>
        </row>
        <row r="1080">
          <cell r="C1080" t="str">
            <v>Ноябрьск</v>
          </cell>
          <cell r="D1080" t="str">
            <v>Ноябрьск</v>
          </cell>
          <cell r="E1080" t="str">
            <v/>
          </cell>
          <cell r="F1080" t="str">
            <v>Уральский федеральный округ</v>
          </cell>
          <cell r="G1080" t="str">
            <v>Большие города</v>
          </cell>
          <cell r="H1080" t="str">
            <v>Да</v>
          </cell>
          <cell r="I1080">
            <v>106879</v>
          </cell>
          <cell r="J1080">
            <v>106135</v>
          </cell>
        </row>
        <row r="1081">
          <cell r="C1081" t="str">
            <v>Пангоды</v>
          </cell>
          <cell r="D1081" t="str">
            <v>Пангоды</v>
          </cell>
          <cell r="E1081" t="str">
            <v/>
          </cell>
          <cell r="F1081" t="str">
            <v>Уральский федеральный округ</v>
          </cell>
          <cell r="G1081" t="str">
            <v>Средние города</v>
          </cell>
          <cell r="H1081" t="str">
            <v>Нет</v>
          </cell>
          <cell r="I1081">
            <v>10597</v>
          </cell>
          <cell r="J1081">
            <v>11200</v>
          </cell>
        </row>
        <row r="1082">
          <cell r="C1082" t="str">
            <v>Салехард</v>
          </cell>
          <cell r="D1082" t="str">
            <v>Салехард</v>
          </cell>
          <cell r="E1082" t="str">
            <v>Да</v>
          </cell>
          <cell r="F1082" t="str">
            <v>Уральский федеральный округ</v>
          </cell>
          <cell r="G1082" t="str">
            <v>Средние города</v>
          </cell>
          <cell r="H1082" t="str">
            <v>Да</v>
          </cell>
          <cell r="I1082">
            <v>48467</v>
          </cell>
          <cell r="J1082">
            <v>50064</v>
          </cell>
        </row>
        <row r="1083">
          <cell r="C1083" t="str">
            <v>Тарко-Сале</v>
          </cell>
          <cell r="D1083" t="str">
            <v>Тарко-Сале</v>
          </cell>
          <cell r="E1083" t="str">
            <v/>
          </cell>
          <cell r="F1083" t="str">
            <v>Уральский федеральный округ</v>
          </cell>
          <cell r="G1083" t="str">
            <v>Средние города</v>
          </cell>
          <cell r="H1083" t="str">
            <v>Да</v>
          </cell>
          <cell r="I1083">
            <v>21448</v>
          </cell>
          <cell r="J1083">
            <v>21583</v>
          </cell>
        </row>
        <row r="1084">
          <cell r="C1084" t="str">
            <v>Уренгой</v>
          </cell>
          <cell r="D1084" t="str">
            <v>Уренгой</v>
          </cell>
          <cell r="E1084" t="str">
            <v/>
          </cell>
          <cell r="F1084" t="str">
            <v>Уральский федеральный округ</v>
          </cell>
          <cell r="G1084" t="str">
            <v>Средние города</v>
          </cell>
          <cell r="H1084" t="str">
            <v>Нет</v>
          </cell>
          <cell r="I1084">
            <v>10198</v>
          </cell>
          <cell r="J1084">
            <v>9927</v>
          </cell>
        </row>
        <row r="1085">
          <cell r="C1085" t="str">
            <v>Гаврилов-Ям</v>
          </cell>
          <cell r="D1085" t="str">
            <v>Гаврилов-Ям</v>
          </cell>
          <cell r="E1085" t="str">
            <v/>
          </cell>
          <cell r="F1085" t="str">
            <v>Центральный федеральный округ</v>
          </cell>
          <cell r="G1085" t="str">
            <v>Средние города</v>
          </cell>
          <cell r="H1085" t="str">
            <v>Нет</v>
          </cell>
          <cell r="I1085">
            <v>17351</v>
          </cell>
          <cell r="J1085">
            <v>16715</v>
          </cell>
        </row>
        <row r="1086">
          <cell r="C1086" t="str">
            <v>Данилов</v>
          </cell>
          <cell r="D1086" t="str">
            <v>Данилов</v>
          </cell>
          <cell r="E1086" t="str">
            <v/>
          </cell>
          <cell r="F1086" t="str">
            <v>Центральный федеральный округ</v>
          </cell>
          <cell r="G1086" t="str">
            <v>Средние города</v>
          </cell>
          <cell r="H1086" t="str">
            <v>Нет</v>
          </cell>
          <cell r="I1086">
            <v>14868</v>
          </cell>
          <cell r="J1086">
            <v>14709</v>
          </cell>
        </row>
        <row r="1087">
          <cell r="C1087" t="str">
            <v>Переславль-Залесский</v>
          </cell>
          <cell r="D1087" t="str">
            <v>Переславль-Залесский</v>
          </cell>
          <cell r="E1087" t="str">
            <v/>
          </cell>
          <cell r="F1087" t="str">
            <v>Центральный федеральный округ</v>
          </cell>
          <cell r="G1087" t="str">
            <v>Средние города</v>
          </cell>
          <cell r="H1087" t="str">
            <v>Да</v>
          </cell>
          <cell r="I1087">
            <v>39105</v>
          </cell>
          <cell r="J1087">
            <v>38255</v>
          </cell>
        </row>
        <row r="1088">
          <cell r="C1088" t="str">
            <v>Ростов</v>
          </cell>
          <cell r="D1088" t="str">
            <v>Ростов</v>
          </cell>
          <cell r="E1088" t="str">
            <v/>
          </cell>
          <cell r="F1088" t="str">
            <v>Центральный федеральный округ</v>
          </cell>
          <cell r="G1088" t="str">
            <v>Средние города</v>
          </cell>
          <cell r="H1088" t="str">
            <v>Да</v>
          </cell>
          <cell r="I1088">
            <v>31039</v>
          </cell>
          <cell r="J1088">
            <v>30700</v>
          </cell>
        </row>
        <row r="1089">
          <cell r="C1089" t="str">
            <v>Юрга</v>
          </cell>
          <cell r="D1089" t="str">
            <v>Юрга</v>
          </cell>
          <cell r="E1089" t="str">
            <v/>
          </cell>
          <cell r="F1089" t="str">
            <v>Сибирский федеральный округ</v>
          </cell>
          <cell r="G1089" t="str">
            <v>Средние города</v>
          </cell>
          <cell r="H1089" t="str">
            <v>Да</v>
          </cell>
          <cell r="I1089">
            <v>81396</v>
          </cell>
          <cell r="J1089">
            <v>81073</v>
          </cell>
        </row>
        <row r="1090">
          <cell r="C1090" t="str">
            <v>Тутаев</v>
          </cell>
          <cell r="D1090" t="str">
            <v>Тутаев</v>
          </cell>
          <cell r="E1090" t="str">
            <v/>
          </cell>
          <cell r="F1090" t="str">
            <v>Центральный федеральный округ</v>
          </cell>
          <cell r="G1090" t="str">
            <v>Средние города</v>
          </cell>
          <cell r="H1090" t="str">
            <v>Да</v>
          </cell>
          <cell r="I1090">
            <v>40441</v>
          </cell>
          <cell r="J1090">
            <v>39883</v>
          </cell>
        </row>
        <row r="1091">
          <cell r="C1091" t="str">
            <v>Углич</v>
          </cell>
          <cell r="D1091" t="str">
            <v>Углич</v>
          </cell>
          <cell r="E1091" t="str">
            <v/>
          </cell>
          <cell r="F1091" t="str">
            <v>Центральный федеральный округ</v>
          </cell>
          <cell r="G1091" t="str">
            <v>Средние города</v>
          </cell>
          <cell r="H1091" t="str">
            <v>Да</v>
          </cell>
          <cell r="I1091">
            <v>32146</v>
          </cell>
          <cell r="J1091">
            <v>31861</v>
          </cell>
        </row>
        <row r="1092">
          <cell r="C1092" t="str">
            <v>Ярославль</v>
          </cell>
          <cell r="D1092" t="str">
            <v>Ярославль</v>
          </cell>
          <cell r="E1092" t="str">
            <v>Да</v>
          </cell>
          <cell r="F1092" t="str">
            <v>Центральный федеральный округ</v>
          </cell>
          <cell r="G1092" t="str">
            <v>Большие города</v>
          </cell>
          <cell r="H1092" t="str">
            <v>Да</v>
          </cell>
          <cell r="I1092">
            <v>608079</v>
          </cell>
          <cell r="J1092">
            <v>609828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5"/>
  <sheetViews>
    <sheetView tabSelected="1" topLeftCell="A19" workbookViewId="0">
      <selection activeCell="A17" sqref="A17"/>
    </sheetView>
  </sheetViews>
  <sheetFormatPr defaultColWidth="9.109375" defaultRowHeight="13.8" x14ac:dyDescent="0.25"/>
  <cols>
    <col min="1" max="1" width="110.109375" style="28" customWidth="1"/>
    <col min="2" max="16384" width="9.109375" style="28"/>
  </cols>
  <sheetData>
    <row r="1" spans="1:1" ht="15" x14ac:dyDescent="0.25">
      <c r="A1" s="35" t="s">
        <v>52</v>
      </c>
    </row>
    <row r="2" spans="1:1" ht="14.4" x14ac:dyDescent="0.3">
      <c r="A2" s="41" t="s">
        <v>1405</v>
      </c>
    </row>
    <row r="3" spans="1:1" ht="14.4" x14ac:dyDescent="0.3">
      <c r="A3" s="41" t="s">
        <v>1406</v>
      </c>
    </row>
    <row r="4" spans="1:1" ht="14.4" x14ac:dyDescent="0.3">
      <c r="A4" s="41" t="s">
        <v>1407</v>
      </c>
    </row>
    <row r="5" spans="1:1" ht="14.4" x14ac:dyDescent="0.3">
      <c r="A5" s="41" t="s">
        <v>1408</v>
      </c>
    </row>
  </sheetData>
  <sheetProtection password="C73B" sheet="1" objects="1" scenarios="1"/>
  <hyperlinks>
    <hyperlink ref="A3" location="'2. География с ФОТО'!A1" display="2. География с ФОТОГРАФИРОВАНИЕМ"/>
    <hyperlink ref="A5" location="'7. Доп услуги'!A1" display="7. Дополнительные услуги"/>
    <hyperlink ref="A4" location="'6. Стоимость без ФОТО'!A1" display="6. Стоимость услуги 2 (БЕЗ ФОТО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FF00"/>
  </sheetPr>
  <dimension ref="A1:B1"/>
  <sheetViews>
    <sheetView workbookViewId="0">
      <selection activeCell="B16" sqref="B16"/>
    </sheetView>
  </sheetViews>
  <sheetFormatPr defaultColWidth="9.109375" defaultRowHeight="14.4" x14ac:dyDescent="0.3"/>
  <cols>
    <col min="1" max="1" width="69.44140625" style="42" customWidth="1"/>
    <col min="2" max="2" width="30.109375" style="42" customWidth="1"/>
    <col min="3" max="16384" width="9.109375" style="42"/>
  </cols>
  <sheetData>
    <row r="1" spans="1:2" ht="25.8" x14ac:dyDescent="0.3">
      <c r="A1" s="43" t="s">
        <v>1324</v>
      </c>
      <c r="B1" s="94" t="e">
        <f>'3 Стоимость'!V1</f>
        <v>#DIV/0!</v>
      </c>
    </row>
  </sheetData>
  <sheetProtection password="C73B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F98"/>
  <sheetViews>
    <sheetView showGridLines="0" view="pageBreakPreview" zoomScaleNormal="85" zoomScaleSheetLayoutView="100" workbookViewId="0">
      <pane ySplit="2" topLeftCell="A3" activePane="bottomLeft" state="frozen"/>
      <selection activeCell="D15" sqref="D15"/>
      <selection pane="bottomLeft" activeCell="C9" sqref="C9"/>
    </sheetView>
  </sheetViews>
  <sheetFormatPr defaultColWidth="9.109375" defaultRowHeight="13.8" x14ac:dyDescent="0.25"/>
  <cols>
    <col min="1" max="1" width="6.44140625" style="1" customWidth="1"/>
    <col min="2" max="2" width="34.6640625" style="1" customWidth="1"/>
    <col min="3" max="3" width="69.88671875" style="5" customWidth="1"/>
    <col min="4" max="4" width="12" style="5" customWidth="1"/>
    <col min="5" max="6" width="55.33203125" style="6" customWidth="1"/>
    <col min="7" max="16384" width="9.109375" style="1"/>
  </cols>
  <sheetData>
    <row r="1" spans="1:6" s="4" customFormat="1" ht="14.4" thickBot="1" x14ac:dyDescent="0.35">
      <c r="A1" s="69" t="s">
        <v>37</v>
      </c>
      <c r="B1" s="69"/>
      <c r="C1" s="70"/>
      <c r="D1" s="70"/>
      <c r="E1" s="69"/>
      <c r="F1" s="69"/>
    </row>
    <row r="2" spans="1:6" s="3" customFormat="1" ht="56.4" thickTop="1" thickBot="1" x14ac:dyDescent="0.35">
      <c r="A2" s="48" t="s">
        <v>1</v>
      </c>
      <c r="B2" s="49" t="s">
        <v>2</v>
      </c>
      <c r="C2" s="50" t="s">
        <v>3</v>
      </c>
      <c r="D2" s="50" t="s">
        <v>1340</v>
      </c>
      <c r="E2" s="51" t="s">
        <v>1310</v>
      </c>
      <c r="F2" s="68" t="s">
        <v>23</v>
      </c>
    </row>
    <row r="3" spans="1:6" s="3" customFormat="1" ht="42.6" thickTop="1" thickBot="1" x14ac:dyDescent="0.35">
      <c r="A3" s="48">
        <v>1</v>
      </c>
      <c r="B3" s="51" t="s">
        <v>21</v>
      </c>
      <c r="C3" s="52" t="s">
        <v>1329</v>
      </c>
      <c r="D3" s="52"/>
      <c r="E3" s="8" t="s">
        <v>1230</v>
      </c>
      <c r="F3" s="7" t="s">
        <v>1296</v>
      </c>
    </row>
    <row r="4" spans="1:6" s="3" customFormat="1" ht="40.799999999999997" thickTop="1" thickBot="1" x14ac:dyDescent="0.35">
      <c r="A4" s="48">
        <v>2</v>
      </c>
      <c r="B4" s="51" t="s">
        <v>48</v>
      </c>
      <c r="C4" s="53" t="s">
        <v>1300</v>
      </c>
      <c r="D4" s="53"/>
      <c r="E4" s="9" t="s">
        <v>1331</v>
      </c>
      <c r="F4" s="7" t="s">
        <v>1296</v>
      </c>
    </row>
    <row r="5" spans="1:6" s="3" customFormat="1" ht="28.8" thickTop="1" thickBot="1" x14ac:dyDescent="0.35">
      <c r="A5" s="78">
        <v>3</v>
      </c>
      <c r="B5" s="89" t="s">
        <v>1332</v>
      </c>
      <c r="C5" s="90"/>
      <c r="D5" s="90"/>
      <c r="E5" s="91" t="s">
        <v>1230</v>
      </c>
      <c r="F5" s="88" t="s">
        <v>1367</v>
      </c>
    </row>
    <row r="6" spans="1:6" s="2" customFormat="1" ht="15" thickTop="1" thickBot="1" x14ac:dyDescent="0.35">
      <c r="A6" s="54">
        <v>4</v>
      </c>
      <c r="B6" s="55" t="s">
        <v>4</v>
      </c>
      <c r="C6" s="53" t="s">
        <v>1280</v>
      </c>
      <c r="D6" s="53"/>
      <c r="E6" s="8" t="s">
        <v>1230</v>
      </c>
      <c r="F6" s="10"/>
    </row>
    <row r="7" spans="1:6" s="2" customFormat="1" ht="40.200000000000003" thickTop="1" x14ac:dyDescent="0.3">
      <c r="A7" s="205">
        <v>5</v>
      </c>
      <c r="B7" s="193" t="s">
        <v>5</v>
      </c>
      <c r="C7" s="56" t="s">
        <v>1306</v>
      </c>
      <c r="D7" s="79"/>
      <c r="E7" s="71" t="s">
        <v>1311</v>
      </c>
      <c r="F7" s="11"/>
    </row>
    <row r="8" spans="1:6" s="2" customFormat="1" ht="39.6" x14ac:dyDescent="0.3">
      <c r="A8" s="206"/>
      <c r="B8" s="194"/>
      <c r="C8" s="57" t="s">
        <v>1265</v>
      </c>
      <c r="D8" s="57"/>
      <c r="E8" s="12" t="s">
        <v>1230</v>
      </c>
      <c r="F8" s="13"/>
    </row>
    <row r="9" spans="1:6" s="2" customFormat="1" ht="39.6" x14ac:dyDescent="0.3">
      <c r="A9" s="206"/>
      <c r="B9" s="194"/>
      <c r="C9" s="57" t="s">
        <v>1293</v>
      </c>
      <c r="D9" s="80"/>
      <c r="E9" s="14" t="s">
        <v>1230</v>
      </c>
      <c r="F9" s="13"/>
    </row>
    <row r="10" spans="1:6" s="2" customFormat="1" ht="40.200000000000003" thickBot="1" x14ac:dyDescent="0.35">
      <c r="A10" s="207"/>
      <c r="B10" s="202"/>
      <c r="C10" s="58" t="s">
        <v>1266</v>
      </c>
      <c r="D10" s="81"/>
      <c r="E10" s="36" t="s">
        <v>1230</v>
      </c>
      <c r="F10" s="18"/>
    </row>
    <row r="11" spans="1:6" s="2" customFormat="1" ht="14.4" thickTop="1" x14ac:dyDescent="0.3">
      <c r="A11" s="208">
        <v>6</v>
      </c>
      <c r="B11" s="214" t="s">
        <v>1294</v>
      </c>
      <c r="C11" s="59" t="s">
        <v>30</v>
      </c>
      <c r="D11" s="59"/>
      <c r="E11" s="45"/>
      <c r="F11" s="47"/>
    </row>
    <row r="12" spans="1:6" s="2" customFormat="1" x14ac:dyDescent="0.3">
      <c r="A12" s="209"/>
      <c r="B12" s="215"/>
      <c r="C12" s="60" t="s">
        <v>1307</v>
      </c>
      <c r="D12" s="60"/>
      <c r="E12" s="15" t="s">
        <v>1230</v>
      </c>
      <c r="F12" s="46"/>
    </row>
    <row r="13" spans="1:6" s="2" customFormat="1" ht="14.4" thickBot="1" x14ac:dyDescent="0.35">
      <c r="A13" s="209"/>
      <c r="B13" s="215"/>
      <c r="C13" s="60" t="s">
        <v>1308</v>
      </c>
      <c r="D13" s="60"/>
      <c r="E13" s="15" t="s">
        <v>1230</v>
      </c>
      <c r="F13" s="46"/>
    </row>
    <row r="14" spans="1:6" s="2" customFormat="1" ht="27" thickTop="1" x14ac:dyDescent="0.3">
      <c r="A14" s="205">
        <v>7</v>
      </c>
      <c r="B14" s="210" t="s">
        <v>8</v>
      </c>
      <c r="C14" s="61" t="s">
        <v>10</v>
      </c>
      <c r="D14" s="61"/>
      <c r="E14" s="37" t="s">
        <v>1309</v>
      </c>
      <c r="F14" s="20"/>
    </row>
    <row r="15" spans="1:6" s="2" customFormat="1" x14ac:dyDescent="0.3">
      <c r="A15" s="208"/>
      <c r="B15" s="211"/>
      <c r="C15" s="92" t="s">
        <v>1368</v>
      </c>
      <c r="D15" s="63"/>
      <c r="E15" s="38" t="s">
        <v>1309</v>
      </c>
      <c r="F15" s="77"/>
    </row>
    <row r="16" spans="1:6" s="2" customFormat="1" ht="26.4" x14ac:dyDescent="0.3">
      <c r="A16" s="206"/>
      <c r="B16" s="212"/>
      <c r="C16" s="62" t="s">
        <v>1372</v>
      </c>
      <c r="D16" s="62"/>
      <c r="E16" s="38" t="s">
        <v>1309</v>
      </c>
      <c r="F16" s="21"/>
    </row>
    <row r="17" spans="1:6" s="2" customFormat="1" ht="39.6" x14ac:dyDescent="0.3">
      <c r="A17" s="206"/>
      <c r="B17" s="212"/>
      <c r="C17" s="62" t="s">
        <v>9</v>
      </c>
      <c r="D17" s="62"/>
      <c r="E17" s="38" t="s">
        <v>1309</v>
      </c>
      <c r="F17" s="21"/>
    </row>
    <row r="18" spans="1:6" s="2" customFormat="1" x14ac:dyDescent="0.3">
      <c r="A18" s="209"/>
      <c r="B18" s="213"/>
      <c r="C18" s="60" t="s">
        <v>1373</v>
      </c>
      <c r="D18" s="60"/>
      <c r="E18" s="44" t="s">
        <v>1230</v>
      </c>
      <c r="F18" s="46"/>
    </row>
    <row r="19" spans="1:6" s="2" customFormat="1" ht="26.4" x14ac:dyDescent="0.3">
      <c r="A19" s="209"/>
      <c r="B19" s="213"/>
      <c r="C19" s="60" t="s">
        <v>1374</v>
      </c>
      <c r="D19" s="60"/>
      <c r="E19" s="44" t="s">
        <v>1230</v>
      </c>
      <c r="F19" s="46"/>
    </row>
    <row r="20" spans="1:6" s="2" customFormat="1" ht="26.4" x14ac:dyDescent="0.3">
      <c r="A20" s="209"/>
      <c r="B20" s="213"/>
      <c r="C20" s="93" t="s">
        <v>1375</v>
      </c>
      <c r="D20" s="60"/>
      <c r="E20" s="75" t="s">
        <v>1230</v>
      </c>
      <c r="F20" s="76"/>
    </row>
    <row r="21" spans="1:6" s="2" customFormat="1" x14ac:dyDescent="0.3">
      <c r="A21" s="209"/>
      <c r="B21" s="213"/>
      <c r="C21" s="60" t="s">
        <v>51</v>
      </c>
      <c r="D21" s="60"/>
      <c r="E21" s="39" t="s">
        <v>1309</v>
      </c>
      <c r="F21" s="46"/>
    </row>
    <row r="22" spans="1:6" s="2" customFormat="1" ht="14.4" thickBot="1" x14ac:dyDescent="0.35">
      <c r="A22" s="209"/>
      <c r="B22" s="213"/>
      <c r="C22" s="60" t="s">
        <v>50</v>
      </c>
      <c r="D22" s="60"/>
      <c r="E22" s="75" t="s">
        <v>1230</v>
      </c>
      <c r="F22" s="46"/>
    </row>
    <row r="23" spans="1:6" s="2" customFormat="1" ht="27" thickTop="1" x14ac:dyDescent="0.3">
      <c r="A23" s="205">
        <v>8</v>
      </c>
      <c r="B23" s="216" t="s">
        <v>12</v>
      </c>
      <c r="C23" s="61" t="s">
        <v>1322</v>
      </c>
      <c r="D23" s="82"/>
      <c r="E23" s="74" t="s">
        <v>1309</v>
      </c>
      <c r="F23" s="20"/>
    </row>
    <row r="24" spans="1:6" s="2" customFormat="1" ht="26.4" x14ac:dyDescent="0.3">
      <c r="A24" s="208"/>
      <c r="B24" s="214"/>
      <c r="C24" s="63" t="s">
        <v>1249</v>
      </c>
      <c r="D24" s="63"/>
      <c r="E24" s="15" t="s">
        <v>1230</v>
      </c>
      <c r="F24" s="47"/>
    </row>
    <row r="25" spans="1:6" s="2" customFormat="1" ht="26.4" x14ac:dyDescent="0.3">
      <c r="A25" s="206"/>
      <c r="B25" s="217"/>
      <c r="C25" s="62" t="s">
        <v>1369</v>
      </c>
      <c r="D25" s="60"/>
      <c r="E25" s="39" t="s">
        <v>1309</v>
      </c>
      <c r="F25" s="21"/>
    </row>
    <row r="26" spans="1:6" s="2" customFormat="1" ht="39.6" x14ac:dyDescent="0.3">
      <c r="A26" s="206"/>
      <c r="B26" s="217"/>
      <c r="C26" s="62" t="s">
        <v>1214</v>
      </c>
      <c r="D26" s="60"/>
      <c r="E26" s="39" t="s">
        <v>1309</v>
      </c>
      <c r="F26" s="21"/>
    </row>
    <row r="27" spans="1:6" s="2" customFormat="1" x14ac:dyDescent="0.3">
      <c r="A27" s="206"/>
      <c r="B27" s="217"/>
      <c r="C27" s="62" t="s">
        <v>1245</v>
      </c>
      <c r="D27" s="60"/>
      <c r="E27" s="39" t="s">
        <v>1309</v>
      </c>
      <c r="F27" s="21"/>
    </row>
    <row r="28" spans="1:6" s="2" customFormat="1" ht="52.8" x14ac:dyDescent="0.3">
      <c r="A28" s="206"/>
      <c r="B28" s="217"/>
      <c r="C28" s="62" t="s">
        <v>1254</v>
      </c>
      <c r="D28" s="60"/>
      <c r="E28" s="39" t="s">
        <v>1309</v>
      </c>
      <c r="F28" s="21"/>
    </row>
    <row r="29" spans="1:6" s="2" customFormat="1" x14ac:dyDescent="0.3">
      <c r="A29" s="206"/>
      <c r="B29" s="217"/>
      <c r="C29" s="62" t="s">
        <v>13</v>
      </c>
      <c r="D29" s="62"/>
      <c r="E29" s="15" t="s">
        <v>1230</v>
      </c>
      <c r="F29" s="21"/>
    </row>
    <row r="30" spans="1:6" s="2" customFormat="1" ht="26.4" x14ac:dyDescent="0.3">
      <c r="A30" s="206"/>
      <c r="B30" s="217"/>
      <c r="C30" s="62" t="s">
        <v>1200</v>
      </c>
      <c r="D30" s="60"/>
      <c r="E30" s="39" t="s">
        <v>1309</v>
      </c>
      <c r="F30" s="21"/>
    </row>
    <row r="31" spans="1:6" s="2" customFormat="1" ht="26.4" x14ac:dyDescent="0.3">
      <c r="A31" s="206"/>
      <c r="B31" s="217"/>
      <c r="C31" s="62" t="s">
        <v>1376</v>
      </c>
      <c r="D31" s="62"/>
      <c r="E31" s="15" t="s">
        <v>1230</v>
      </c>
      <c r="F31" s="21"/>
    </row>
    <row r="32" spans="1:6" s="2" customFormat="1" ht="26.4" x14ac:dyDescent="0.3">
      <c r="A32" s="206"/>
      <c r="B32" s="217"/>
      <c r="C32" s="62" t="s">
        <v>34</v>
      </c>
      <c r="D32" s="60"/>
      <c r="E32" s="39" t="s">
        <v>1309</v>
      </c>
      <c r="F32" s="21"/>
    </row>
    <row r="33" spans="1:6" s="2" customFormat="1" ht="16.5" customHeight="1" x14ac:dyDescent="0.3">
      <c r="A33" s="206"/>
      <c r="B33" s="217"/>
      <c r="C33" s="62" t="s">
        <v>1259</v>
      </c>
      <c r="D33" s="60"/>
      <c r="E33" s="39" t="s">
        <v>1309</v>
      </c>
      <c r="F33" s="21"/>
    </row>
    <row r="34" spans="1:6" s="2" customFormat="1" x14ac:dyDescent="0.3">
      <c r="A34" s="206"/>
      <c r="B34" s="217"/>
      <c r="C34" s="62" t="s">
        <v>1272</v>
      </c>
      <c r="D34" s="62"/>
      <c r="E34" s="15" t="s">
        <v>1230</v>
      </c>
      <c r="F34" s="21"/>
    </row>
    <row r="35" spans="1:6" s="2" customFormat="1" x14ac:dyDescent="0.3">
      <c r="A35" s="206"/>
      <c r="B35" s="217"/>
      <c r="C35" s="62" t="s">
        <v>18</v>
      </c>
      <c r="D35" s="62"/>
      <c r="E35" s="15" t="s">
        <v>1230</v>
      </c>
      <c r="F35" s="21"/>
    </row>
    <row r="36" spans="1:6" s="2" customFormat="1" x14ac:dyDescent="0.3">
      <c r="A36" s="206"/>
      <c r="B36" s="217"/>
      <c r="C36" s="62" t="s">
        <v>31</v>
      </c>
      <c r="D36" s="62"/>
      <c r="E36" s="15" t="s">
        <v>1230</v>
      </c>
      <c r="F36" s="21"/>
    </row>
    <row r="37" spans="1:6" s="2" customFormat="1" x14ac:dyDescent="0.3">
      <c r="A37" s="206"/>
      <c r="B37" s="217"/>
      <c r="C37" s="62" t="s">
        <v>19</v>
      </c>
      <c r="D37" s="62"/>
      <c r="E37" s="15" t="s">
        <v>1230</v>
      </c>
      <c r="F37" s="21"/>
    </row>
    <row r="38" spans="1:6" s="2" customFormat="1" ht="26.4" x14ac:dyDescent="0.3">
      <c r="A38" s="206"/>
      <c r="B38" s="217"/>
      <c r="C38" s="62" t="s">
        <v>32</v>
      </c>
      <c r="D38" s="60"/>
      <c r="E38" s="39" t="s">
        <v>1309</v>
      </c>
      <c r="F38" s="21"/>
    </row>
    <row r="39" spans="1:6" s="2" customFormat="1" ht="26.4" x14ac:dyDescent="0.3">
      <c r="A39" s="206"/>
      <c r="B39" s="217"/>
      <c r="C39" s="62" t="s">
        <v>15</v>
      </c>
      <c r="D39" s="60"/>
      <c r="E39" s="39" t="s">
        <v>1309</v>
      </c>
      <c r="F39" s="21"/>
    </row>
    <row r="40" spans="1:6" s="2" customFormat="1" ht="66" x14ac:dyDescent="0.3">
      <c r="A40" s="206"/>
      <c r="B40" s="217"/>
      <c r="C40" s="62" t="s">
        <v>1209</v>
      </c>
      <c r="D40" s="62"/>
      <c r="E40" s="15" t="s">
        <v>1230</v>
      </c>
      <c r="F40" s="21"/>
    </row>
    <row r="41" spans="1:6" s="2" customFormat="1" ht="26.4" x14ac:dyDescent="0.3">
      <c r="A41" s="206"/>
      <c r="B41" s="217"/>
      <c r="C41" s="62" t="s">
        <v>1246</v>
      </c>
      <c r="D41" s="62"/>
      <c r="E41" s="15" t="s">
        <v>1230</v>
      </c>
      <c r="F41" s="21"/>
    </row>
    <row r="42" spans="1:6" s="2" customFormat="1" ht="26.4" x14ac:dyDescent="0.3">
      <c r="A42" s="206"/>
      <c r="B42" s="217"/>
      <c r="C42" s="62" t="s">
        <v>35</v>
      </c>
      <c r="D42" s="60"/>
      <c r="E42" s="39" t="s">
        <v>1309</v>
      </c>
      <c r="F42" s="21"/>
    </row>
    <row r="43" spans="1:6" s="2" customFormat="1" x14ac:dyDescent="0.3">
      <c r="A43" s="206"/>
      <c r="B43" s="217"/>
      <c r="C43" s="62" t="s">
        <v>1192</v>
      </c>
      <c r="D43" s="60"/>
      <c r="E43" s="39" t="s">
        <v>1309</v>
      </c>
      <c r="F43" s="21"/>
    </row>
    <row r="44" spans="1:6" s="2" customFormat="1" ht="26.4" x14ac:dyDescent="0.3">
      <c r="A44" s="206"/>
      <c r="B44" s="217"/>
      <c r="C44" s="62" t="s">
        <v>1341</v>
      </c>
      <c r="D44" s="60"/>
      <c r="E44" s="39"/>
      <c r="F44" s="21"/>
    </row>
    <row r="45" spans="1:6" s="2" customFormat="1" x14ac:dyDescent="0.3">
      <c r="A45" s="206"/>
      <c r="B45" s="217"/>
      <c r="C45" s="62" t="s">
        <v>1193</v>
      </c>
      <c r="D45" s="60"/>
      <c r="E45" s="39" t="s">
        <v>1309</v>
      </c>
      <c r="F45" s="21"/>
    </row>
    <row r="46" spans="1:6" s="2" customFormat="1" x14ac:dyDescent="0.3">
      <c r="A46" s="206"/>
      <c r="B46" s="217"/>
      <c r="C46" s="62" t="s">
        <v>1251</v>
      </c>
      <c r="D46" s="62"/>
      <c r="E46" s="15" t="s">
        <v>1230</v>
      </c>
      <c r="F46" s="21"/>
    </row>
    <row r="47" spans="1:6" s="2" customFormat="1" x14ac:dyDescent="0.3">
      <c r="A47" s="206"/>
      <c r="B47" s="217"/>
      <c r="C47" s="62" t="s">
        <v>1252</v>
      </c>
      <c r="D47" s="62"/>
      <c r="E47" s="15" t="s">
        <v>1230</v>
      </c>
      <c r="F47" s="21"/>
    </row>
    <row r="48" spans="1:6" s="2" customFormat="1" ht="26.4" x14ac:dyDescent="0.3">
      <c r="A48" s="209"/>
      <c r="B48" s="215"/>
      <c r="C48" s="60" t="s">
        <v>22</v>
      </c>
      <c r="D48" s="60"/>
      <c r="E48" s="15" t="s">
        <v>1230</v>
      </c>
      <c r="F48" s="46"/>
    </row>
    <row r="49" spans="1:6" s="2" customFormat="1" ht="26.4" x14ac:dyDescent="0.3">
      <c r="A49" s="209"/>
      <c r="B49" s="215"/>
      <c r="C49" s="60" t="s">
        <v>1271</v>
      </c>
      <c r="D49" s="60"/>
      <c r="E49" s="15" t="s">
        <v>1230</v>
      </c>
      <c r="F49" s="46"/>
    </row>
    <row r="50" spans="1:6" s="2" customFormat="1" x14ac:dyDescent="0.3">
      <c r="A50" s="209"/>
      <c r="B50" s="215"/>
      <c r="C50" s="60" t="s">
        <v>1198</v>
      </c>
      <c r="D50" s="60"/>
      <c r="E50" s="39" t="s">
        <v>1309</v>
      </c>
      <c r="F50" s="46"/>
    </row>
    <row r="51" spans="1:6" s="2" customFormat="1" ht="26.4" x14ac:dyDescent="0.3">
      <c r="A51" s="209"/>
      <c r="B51" s="215"/>
      <c r="C51" s="60" t="s">
        <v>1203</v>
      </c>
      <c r="D51" s="60"/>
      <c r="E51" s="39" t="s">
        <v>1309</v>
      </c>
      <c r="F51" s="46"/>
    </row>
    <row r="52" spans="1:6" s="2" customFormat="1" ht="40.200000000000003" thickBot="1" x14ac:dyDescent="0.35">
      <c r="A52" s="207"/>
      <c r="B52" s="218"/>
      <c r="C52" s="64" t="s">
        <v>1199</v>
      </c>
      <c r="D52" s="64"/>
      <c r="E52" s="40" t="s">
        <v>1309</v>
      </c>
      <c r="F52" s="22"/>
    </row>
    <row r="53" spans="1:6" s="2" customFormat="1" ht="14.4" thickTop="1" x14ac:dyDescent="0.3">
      <c r="A53" s="191">
        <v>9</v>
      </c>
      <c r="B53" s="193" t="s">
        <v>11</v>
      </c>
      <c r="C53" s="65" t="s">
        <v>16</v>
      </c>
      <c r="D53" s="65"/>
      <c r="E53" s="19"/>
      <c r="F53" s="20"/>
    </row>
    <row r="54" spans="1:6" s="2" customFormat="1" x14ac:dyDescent="0.3">
      <c r="A54" s="192"/>
      <c r="B54" s="194"/>
      <c r="C54" s="62" t="s">
        <v>1312</v>
      </c>
      <c r="D54" s="62"/>
      <c r="E54" s="72" t="s">
        <v>1311</v>
      </c>
      <c r="F54" s="21"/>
    </row>
    <row r="55" spans="1:6" s="2" customFormat="1" ht="26.4" x14ac:dyDescent="0.3">
      <c r="A55" s="192"/>
      <c r="B55" s="194"/>
      <c r="C55" s="62" t="s">
        <v>1314</v>
      </c>
      <c r="D55" s="60"/>
      <c r="E55" s="200" t="s">
        <v>1230</v>
      </c>
      <c r="F55" s="189"/>
    </row>
    <row r="56" spans="1:6" s="2" customFormat="1" ht="26.4" x14ac:dyDescent="0.3">
      <c r="A56" s="192"/>
      <c r="B56" s="194"/>
      <c r="C56" s="62" t="s">
        <v>1313</v>
      </c>
      <c r="D56" s="63"/>
      <c r="E56" s="201"/>
      <c r="F56" s="190"/>
    </row>
    <row r="57" spans="1:6" s="2" customFormat="1" x14ac:dyDescent="0.3">
      <c r="A57" s="192"/>
      <c r="B57" s="194"/>
      <c r="C57" s="62" t="s">
        <v>1273</v>
      </c>
      <c r="D57" s="62"/>
      <c r="E57" s="15" t="s">
        <v>1277</v>
      </c>
      <c r="F57" s="21"/>
    </row>
    <row r="58" spans="1:6" s="2" customFormat="1" x14ac:dyDescent="0.3">
      <c r="A58" s="192"/>
      <c r="B58" s="194"/>
      <c r="C58" s="66" t="s">
        <v>17</v>
      </c>
      <c r="D58" s="66"/>
      <c r="E58" s="15"/>
      <c r="F58" s="21"/>
    </row>
    <row r="59" spans="1:6" s="2" customFormat="1" x14ac:dyDescent="0.3">
      <c r="A59" s="192"/>
      <c r="B59" s="194"/>
      <c r="C59" s="62" t="s">
        <v>1240</v>
      </c>
      <c r="D59" s="60"/>
      <c r="E59" s="219" t="s">
        <v>1230</v>
      </c>
      <c r="F59" s="21"/>
    </row>
    <row r="60" spans="1:6" s="2" customFormat="1" x14ac:dyDescent="0.3">
      <c r="A60" s="192"/>
      <c r="B60" s="194"/>
      <c r="C60" s="62" t="s">
        <v>1241</v>
      </c>
      <c r="D60" s="67"/>
      <c r="E60" s="220"/>
      <c r="F60" s="21"/>
    </row>
    <row r="61" spans="1:6" s="2" customFormat="1" ht="14.4" thickBot="1" x14ac:dyDescent="0.35">
      <c r="A61" s="192"/>
      <c r="B61" s="194"/>
      <c r="C61" s="60" t="s">
        <v>1242</v>
      </c>
      <c r="D61" s="67"/>
      <c r="E61" s="220"/>
      <c r="F61" s="46"/>
    </row>
    <row r="62" spans="1:6" s="2" customFormat="1" ht="40.200000000000003" thickTop="1" x14ac:dyDescent="0.3">
      <c r="A62" s="191">
        <v>10</v>
      </c>
      <c r="B62" s="196" t="s">
        <v>20</v>
      </c>
      <c r="C62" s="61" t="s">
        <v>1319</v>
      </c>
      <c r="D62" s="82"/>
      <c r="E62" s="203" t="s">
        <v>1230</v>
      </c>
      <c r="F62" s="198"/>
    </row>
    <row r="63" spans="1:6" s="2" customFormat="1" ht="106.2" thickBot="1" x14ac:dyDescent="0.35">
      <c r="A63" s="195"/>
      <c r="B63" s="197"/>
      <c r="C63" s="64" t="s">
        <v>1377</v>
      </c>
      <c r="D63" s="83"/>
      <c r="E63" s="204"/>
      <c r="F63" s="199"/>
    </row>
    <row r="64" spans="1:6" s="2" customFormat="1" ht="14.4" thickTop="1" x14ac:dyDescent="0.3">
      <c r="A64" s="191">
        <v>11</v>
      </c>
      <c r="B64" s="196" t="s">
        <v>24</v>
      </c>
      <c r="C64" s="61" t="s">
        <v>25</v>
      </c>
      <c r="D64" s="61"/>
      <c r="E64" s="37" t="s">
        <v>1309</v>
      </c>
      <c r="F64" s="20"/>
    </row>
    <row r="65" spans="1:6" s="2" customFormat="1" x14ac:dyDescent="0.3">
      <c r="A65" s="192"/>
      <c r="B65" s="221"/>
      <c r="C65" s="62" t="s">
        <v>26</v>
      </c>
      <c r="D65" s="62"/>
      <c r="E65" s="38" t="s">
        <v>1309</v>
      </c>
      <c r="F65" s="21"/>
    </row>
    <row r="66" spans="1:6" s="2" customFormat="1" ht="26.4" x14ac:dyDescent="0.3">
      <c r="A66" s="192"/>
      <c r="B66" s="221"/>
      <c r="C66" s="62" t="s">
        <v>27</v>
      </c>
      <c r="D66" s="62"/>
      <c r="E66" s="38" t="s">
        <v>1309</v>
      </c>
      <c r="F66" s="21"/>
    </row>
    <row r="67" spans="1:6" s="2" customFormat="1" ht="39.6" x14ac:dyDescent="0.3">
      <c r="A67" s="192"/>
      <c r="B67" s="221"/>
      <c r="C67" s="62" t="s">
        <v>28</v>
      </c>
      <c r="D67" s="62"/>
      <c r="E67" s="38" t="s">
        <v>1309</v>
      </c>
      <c r="F67" s="21"/>
    </row>
    <row r="68" spans="1:6" s="2" customFormat="1" ht="39.6" x14ac:dyDescent="0.3">
      <c r="A68" s="192"/>
      <c r="B68" s="221"/>
      <c r="C68" s="62" t="s">
        <v>29</v>
      </c>
      <c r="D68" s="62" t="s">
        <v>1342</v>
      </c>
      <c r="E68" s="38" t="s">
        <v>1309</v>
      </c>
      <c r="F68" s="21"/>
    </row>
    <row r="69" spans="1:6" s="2" customFormat="1" ht="39.6" x14ac:dyDescent="0.3">
      <c r="A69" s="192"/>
      <c r="B69" s="221"/>
      <c r="C69" s="62" t="s">
        <v>1378</v>
      </c>
      <c r="D69" s="62" t="s">
        <v>1342</v>
      </c>
      <c r="E69" s="38" t="s">
        <v>1309</v>
      </c>
      <c r="F69" s="21"/>
    </row>
    <row r="70" spans="1:6" s="2" customFormat="1" ht="27" thickBot="1" x14ac:dyDescent="0.35">
      <c r="A70" s="192"/>
      <c r="B70" s="221"/>
      <c r="C70" s="62" t="s">
        <v>33</v>
      </c>
      <c r="D70" s="62"/>
      <c r="E70" s="38" t="s">
        <v>1309</v>
      </c>
      <c r="F70" s="21"/>
    </row>
    <row r="71" spans="1:6" s="2" customFormat="1" ht="14.4" thickTop="1" x14ac:dyDescent="0.3">
      <c r="A71" s="191">
        <v>12</v>
      </c>
      <c r="B71" s="193" t="s">
        <v>1202</v>
      </c>
      <c r="C71" s="61" t="s">
        <v>36</v>
      </c>
      <c r="D71" s="61"/>
      <c r="E71" s="19" t="s">
        <v>1210</v>
      </c>
      <c r="F71" s="20"/>
    </row>
    <row r="72" spans="1:6" s="2" customFormat="1" x14ac:dyDescent="0.3">
      <c r="A72" s="192"/>
      <c r="B72" s="194"/>
      <c r="C72" s="63" t="s">
        <v>1295</v>
      </c>
      <c r="D72" s="63"/>
      <c r="E72" s="45" t="s">
        <v>1210</v>
      </c>
      <c r="F72" s="47"/>
    </row>
    <row r="73" spans="1:6" s="2" customFormat="1" ht="26.4" x14ac:dyDescent="0.3">
      <c r="A73" s="192"/>
      <c r="B73" s="194"/>
      <c r="C73" s="63" t="s">
        <v>1260</v>
      </c>
      <c r="D73" s="63"/>
      <c r="E73" s="23" t="s">
        <v>1261</v>
      </c>
      <c r="F73" s="47"/>
    </row>
    <row r="74" spans="1:6" s="2" customFormat="1" x14ac:dyDescent="0.3">
      <c r="A74" s="192"/>
      <c r="B74" s="194"/>
      <c r="C74" s="63" t="s">
        <v>1243</v>
      </c>
      <c r="D74" s="63"/>
      <c r="E74" s="24"/>
      <c r="F74" s="47"/>
    </row>
    <row r="75" spans="1:6" s="2" customFormat="1" x14ac:dyDescent="0.3">
      <c r="A75" s="192"/>
      <c r="B75" s="194"/>
      <c r="C75" s="63" t="s">
        <v>1195</v>
      </c>
      <c r="D75" s="67"/>
      <c r="E75" s="200" t="s">
        <v>1230</v>
      </c>
      <c r="F75" s="47"/>
    </row>
    <row r="76" spans="1:6" s="2" customFormat="1" x14ac:dyDescent="0.3">
      <c r="A76" s="192"/>
      <c r="B76" s="194"/>
      <c r="C76" s="63" t="s">
        <v>1194</v>
      </c>
      <c r="D76" s="63"/>
      <c r="E76" s="201"/>
      <c r="F76" s="47"/>
    </row>
    <row r="77" spans="1:6" s="2" customFormat="1" ht="26.4" x14ac:dyDescent="0.3">
      <c r="A77" s="192"/>
      <c r="B77" s="194"/>
      <c r="C77" s="62" t="s">
        <v>1196</v>
      </c>
      <c r="D77" s="62"/>
      <c r="E77" s="15" t="s">
        <v>1230</v>
      </c>
      <c r="F77" s="21"/>
    </row>
    <row r="78" spans="1:6" s="2" customFormat="1" ht="26.4" x14ac:dyDescent="0.3">
      <c r="A78" s="192"/>
      <c r="B78" s="194"/>
      <c r="C78" s="62" t="s">
        <v>1379</v>
      </c>
      <c r="D78" s="62"/>
      <c r="E78" s="15" t="s">
        <v>1230</v>
      </c>
      <c r="F78" s="21"/>
    </row>
    <row r="79" spans="1:6" s="2" customFormat="1" ht="26.4" x14ac:dyDescent="0.3">
      <c r="A79" s="192"/>
      <c r="B79" s="194"/>
      <c r="C79" s="62" t="s">
        <v>1253</v>
      </c>
      <c r="D79" s="62"/>
      <c r="E79" s="15" t="s">
        <v>1230</v>
      </c>
      <c r="F79" s="21"/>
    </row>
    <row r="80" spans="1:6" s="2" customFormat="1" ht="52.8" x14ac:dyDescent="0.3">
      <c r="A80" s="192"/>
      <c r="B80" s="194"/>
      <c r="C80" s="62" t="s">
        <v>1380</v>
      </c>
      <c r="D80" s="62" t="s">
        <v>1342</v>
      </c>
      <c r="E80" s="15" t="s">
        <v>1230</v>
      </c>
      <c r="F80" s="21"/>
    </row>
    <row r="81" spans="1:6" s="2" customFormat="1" ht="39.6" x14ac:dyDescent="0.3">
      <c r="A81" s="192"/>
      <c r="B81" s="194"/>
      <c r="C81" s="62" t="s">
        <v>1255</v>
      </c>
      <c r="D81" s="62" t="s">
        <v>1342</v>
      </c>
      <c r="E81" s="15" t="s">
        <v>1230</v>
      </c>
      <c r="F81" s="21"/>
    </row>
    <row r="82" spans="1:6" s="2" customFormat="1" ht="92.4" x14ac:dyDescent="0.3">
      <c r="A82" s="192"/>
      <c r="B82" s="194"/>
      <c r="C82" s="62" t="s">
        <v>1264</v>
      </c>
      <c r="D82" s="62"/>
      <c r="E82" s="15" t="s">
        <v>1230</v>
      </c>
      <c r="F82" s="21"/>
    </row>
    <row r="83" spans="1:6" s="2" customFormat="1" ht="39.6" x14ac:dyDescent="0.3">
      <c r="A83" s="192"/>
      <c r="B83" s="194"/>
      <c r="C83" s="62" t="s">
        <v>1301</v>
      </c>
      <c r="D83" s="62" t="s">
        <v>1342</v>
      </c>
      <c r="E83" s="15" t="s">
        <v>1230</v>
      </c>
      <c r="F83" s="21"/>
    </row>
    <row r="84" spans="1:6" s="2" customFormat="1" ht="39.6" x14ac:dyDescent="0.3">
      <c r="A84" s="192"/>
      <c r="B84" s="194"/>
      <c r="C84" s="62" t="s">
        <v>1256</v>
      </c>
      <c r="D84" s="62" t="s">
        <v>1342</v>
      </c>
      <c r="E84" s="15" t="s">
        <v>1230</v>
      </c>
      <c r="F84" s="21"/>
    </row>
    <row r="85" spans="1:6" s="2" customFormat="1" ht="26.4" x14ac:dyDescent="0.3">
      <c r="A85" s="192"/>
      <c r="B85" s="194"/>
      <c r="C85" s="62" t="s">
        <v>1204</v>
      </c>
      <c r="D85" s="62"/>
      <c r="E85" s="15" t="s">
        <v>1230</v>
      </c>
      <c r="F85" s="21"/>
    </row>
    <row r="86" spans="1:6" s="2" customFormat="1" x14ac:dyDescent="0.3">
      <c r="A86" s="192"/>
      <c r="B86" s="194"/>
      <c r="C86" s="62" t="s">
        <v>1205</v>
      </c>
      <c r="D86" s="62"/>
      <c r="E86" s="15" t="s">
        <v>1230</v>
      </c>
      <c r="F86" s="21"/>
    </row>
    <row r="87" spans="1:6" s="2" customFormat="1" ht="39.6" x14ac:dyDescent="0.3">
      <c r="A87" s="192"/>
      <c r="B87" s="194"/>
      <c r="C87" s="62" t="s">
        <v>1206</v>
      </c>
      <c r="D87" s="62" t="s">
        <v>1342</v>
      </c>
      <c r="E87" s="15" t="s">
        <v>1230</v>
      </c>
      <c r="F87" s="21"/>
    </row>
    <row r="88" spans="1:6" s="2" customFormat="1" ht="39.6" x14ac:dyDescent="0.3">
      <c r="A88" s="192"/>
      <c r="B88" s="194"/>
      <c r="C88" s="62" t="s">
        <v>1343</v>
      </c>
      <c r="D88" s="62" t="s">
        <v>1342</v>
      </c>
      <c r="E88" s="15" t="s">
        <v>1230</v>
      </c>
      <c r="F88" s="21"/>
    </row>
    <row r="89" spans="1:6" s="2" customFormat="1" ht="26.4" x14ac:dyDescent="0.3">
      <c r="A89" s="192"/>
      <c r="B89" s="194"/>
      <c r="C89" s="60" t="s">
        <v>40</v>
      </c>
      <c r="D89" s="60"/>
      <c r="E89" s="25" t="s">
        <v>1330</v>
      </c>
      <c r="F89" s="46"/>
    </row>
    <row r="90" spans="1:6" s="2" customFormat="1" ht="26.4" x14ac:dyDescent="0.3">
      <c r="A90" s="192"/>
      <c r="B90" s="194"/>
      <c r="C90" s="60" t="s">
        <v>1250</v>
      </c>
      <c r="D90" s="60"/>
      <c r="E90" s="25" t="s">
        <v>1213</v>
      </c>
      <c r="F90" s="46"/>
    </row>
    <row r="91" spans="1:6" s="2" customFormat="1" ht="66.599999999999994" thickBot="1" x14ac:dyDescent="0.35">
      <c r="A91" s="195"/>
      <c r="B91" s="202"/>
      <c r="C91" s="64" t="s">
        <v>1244</v>
      </c>
      <c r="D91" s="60"/>
      <c r="E91" s="15" t="s">
        <v>1230</v>
      </c>
      <c r="F91" s="22"/>
    </row>
    <row r="92" spans="1:6" s="2" customFormat="1" ht="14.4" thickTop="1" x14ac:dyDescent="0.3">
      <c r="A92" s="191">
        <v>13</v>
      </c>
      <c r="B92" s="196" t="s">
        <v>1208</v>
      </c>
      <c r="C92" s="61" t="s">
        <v>1381</v>
      </c>
      <c r="D92" s="61"/>
      <c r="E92" s="37" t="s">
        <v>1309</v>
      </c>
      <c r="F92" s="20"/>
    </row>
    <row r="93" spans="1:6" s="2" customFormat="1" ht="250.8" x14ac:dyDescent="0.3">
      <c r="A93" s="192"/>
      <c r="B93" s="194"/>
      <c r="C93" s="63" t="s">
        <v>1382</v>
      </c>
      <c r="D93" s="63"/>
      <c r="E93" s="73" t="s">
        <v>1225</v>
      </c>
      <c r="F93" s="21"/>
    </row>
    <row r="94" spans="1:6" s="2" customFormat="1" ht="26.4" x14ac:dyDescent="0.3">
      <c r="A94" s="192"/>
      <c r="B94" s="194"/>
      <c r="C94" s="63" t="s">
        <v>1207</v>
      </c>
      <c r="D94" s="63"/>
      <c r="E94" s="16" t="s">
        <v>1230</v>
      </c>
      <c r="F94" s="21"/>
    </row>
    <row r="95" spans="1:6" s="2" customFormat="1" ht="79.2" x14ac:dyDescent="0.3">
      <c r="A95" s="192"/>
      <c r="B95" s="194"/>
      <c r="C95" s="63" t="s">
        <v>1383</v>
      </c>
      <c r="D95" s="63"/>
      <c r="E95" s="16" t="s">
        <v>1230</v>
      </c>
      <c r="F95" s="21"/>
    </row>
    <row r="96" spans="1:6" s="2" customFormat="1" ht="39.6" x14ac:dyDescent="0.3">
      <c r="A96" s="192"/>
      <c r="B96" s="194"/>
      <c r="C96" s="67" t="s">
        <v>1248</v>
      </c>
      <c r="D96" s="67"/>
      <c r="E96" s="26" t="s">
        <v>1230</v>
      </c>
      <c r="F96" s="46"/>
    </row>
    <row r="97" spans="1:6" s="2" customFormat="1" ht="14.4" thickBot="1" x14ac:dyDescent="0.35">
      <c r="A97" s="195"/>
      <c r="B97" s="202"/>
      <c r="C97" s="64" t="s">
        <v>1323</v>
      </c>
      <c r="D97" s="64"/>
      <c r="E97" s="17"/>
      <c r="F97" s="22"/>
    </row>
    <row r="98" spans="1:6" ht="14.4" thickTop="1" x14ac:dyDescent="0.25"/>
  </sheetData>
  <sheetProtection password="C73B" sheet="1" insertHyperlinks="0" autoFilter="0" pivotTables="0"/>
  <autoFilter ref="A2:F97"/>
  <mergeCells count="24">
    <mergeCell ref="B92:B97"/>
    <mergeCell ref="A92:A97"/>
    <mergeCell ref="B64:B70"/>
    <mergeCell ref="A64:A70"/>
    <mergeCell ref="B71:B91"/>
    <mergeCell ref="A71:A91"/>
    <mergeCell ref="E75:E76"/>
    <mergeCell ref="B7:B10"/>
    <mergeCell ref="E62:E63"/>
    <mergeCell ref="A7:A10"/>
    <mergeCell ref="A14:A22"/>
    <mergeCell ref="B14:B22"/>
    <mergeCell ref="B11:B13"/>
    <mergeCell ref="A11:A13"/>
    <mergeCell ref="B23:B52"/>
    <mergeCell ref="A23:A52"/>
    <mergeCell ref="E59:E61"/>
    <mergeCell ref="E55:E56"/>
    <mergeCell ref="F55:F56"/>
    <mergeCell ref="A53:A61"/>
    <mergeCell ref="B53:B61"/>
    <mergeCell ref="A62:A63"/>
    <mergeCell ref="B62:B63"/>
    <mergeCell ref="F62:F63"/>
  </mergeCells>
  <conditionalFormatting sqref="E74:E88 E57:E59 E55 E62:E72 E91:E1048576 E39:E53 E1:E37">
    <cfRule type="cellIs" dxfId="16" priority="4" operator="equal">
      <formula>"Не выбрано"</formula>
    </cfRule>
  </conditionalFormatting>
  <conditionalFormatting sqref="E89:E90">
    <cfRule type="cellIs" dxfId="15" priority="2" operator="equal">
      <formula>"Не выбрано"</formula>
    </cfRule>
  </conditionalFormatting>
  <conditionalFormatting sqref="E38">
    <cfRule type="cellIs" dxfId="14" priority="1" operator="equal">
      <formula>"Не выбрано"</formula>
    </cfRule>
  </conditionalFormatting>
  <pageMargins left="0.25" right="0.25" top="0.75" bottom="0.75" header="0.3" footer="0.3"/>
  <pageSetup paperSize="9" scale="6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>
          <x14:formula1>
            <xm:f>Списки!$A$2:$A$4</xm:f>
          </x14:formula1>
          <xm:sqref>E3 E5:E6 E40:E41 E46:E49 E31 E77 E83 E85:E88 E91 E71:E72 E29 E35:E37</xm:sqref>
        </x14:dataValidation>
        <x14:dataValidation type="list" allowBlank="1" showInputMessage="1" showErrorMessage="1">
          <x14:formula1>
            <xm:f>Списки!$B$2:$B$4</xm:f>
          </x14:formula1>
          <xm:sqref>E34 E8:E13 E81 E24 E78 E90 E18:E20 E22</xm:sqref>
        </x14:dataValidation>
        <x14:dataValidation type="list" allowBlank="1" showInputMessage="1" showErrorMessage="1">
          <x14:formula1>
            <xm:f>Списки!$D$2:$D$5</xm:f>
          </x14:formula1>
          <xm:sqref>E75:E76</xm:sqref>
        </x14:dataValidation>
        <x14:dataValidation type="list" allowBlank="1" showInputMessage="1" showErrorMessage="1">
          <x14:formula1>
            <xm:f>Списки!$E$2:$E$5</xm:f>
          </x14:formula1>
          <xm:sqref>E82</xm:sqref>
        </x14:dataValidation>
        <x14:dataValidation type="list" allowBlank="1" showInputMessage="1" showErrorMessage="1">
          <x14:formula1>
            <xm:f>Списки!$F$2:$F$5</xm:f>
          </x14:formula1>
          <xm:sqref>E84</xm:sqref>
        </x14:dataValidation>
        <x14:dataValidation type="list" allowBlank="1" showInputMessage="1" showErrorMessage="1">
          <x14:formula1>
            <xm:f>Списки!$G$11:$G$15</xm:f>
          </x14:formula1>
          <xm:sqref>E94</xm:sqref>
        </x14:dataValidation>
        <x14:dataValidation type="list" allowBlank="1" showInputMessage="1" showErrorMessage="1">
          <x14:formula1>
            <xm:f>Списки!$G$18:$G$22</xm:f>
          </x14:formula1>
          <xm:sqref>E95:E96</xm:sqref>
        </x14:dataValidation>
        <x14:dataValidation type="list" allowBlank="1" showInputMessage="1" showErrorMessage="1">
          <x14:formula1>
            <xm:f>Списки!$B$22:$B$24</xm:f>
          </x14:formula1>
          <xm:sqref>E80</xm:sqref>
        </x14:dataValidation>
        <x14:dataValidation type="list" allowBlank="1" showInputMessage="1" showErrorMessage="1">
          <x14:formula1>
            <xm:f>Списки!$A$26:$A$29</xm:f>
          </x14:formula1>
          <xm:sqref>E79</xm:sqref>
        </x14:dataValidation>
        <x14:dataValidation type="list" allowBlank="1" showInputMessage="1" showErrorMessage="1">
          <x14:formula1>
            <xm:f>Списки!$E$18:$E$23</xm:f>
          </x14:formula1>
          <xm:sqref>E57</xm:sqref>
        </x14:dataValidation>
        <x14:dataValidation type="list" allowBlank="1" showInputMessage="1" showErrorMessage="1">
          <x14:formula1>
            <xm:f>Списки!$E$30:$E$33</xm:f>
          </x14:formula1>
          <xm:sqref>E55:E56 E62:E63</xm:sqref>
        </x14:dataValidation>
        <x14:dataValidation type="list" allowBlank="1" showInputMessage="1" showErrorMessage="1">
          <x14:formula1>
            <xm:f>Списки!$B$11:$B$19</xm:f>
          </x14:formula1>
          <xm:sqref>E59:E61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T1398"/>
  <sheetViews>
    <sheetView showGridLines="0" view="pageBreakPreview" zoomScale="85" zoomScaleNormal="85" zoomScaleSheetLayoutView="85" workbookViewId="0">
      <pane xSplit="4" ySplit="4" topLeftCell="E5" activePane="bottomRight" state="frozen"/>
      <selection pane="topRight"/>
      <selection pane="bottomLeft"/>
      <selection pane="bottomRight" activeCell="E8" sqref="E8"/>
    </sheetView>
  </sheetViews>
  <sheetFormatPr defaultColWidth="9.109375" defaultRowHeight="13.8" outlineLevelRow="1" x14ac:dyDescent="0.25"/>
  <cols>
    <col min="1" max="1" width="7.88671875" style="6" customWidth="1"/>
    <col min="2" max="2" width="26.44140625" style="6" customWidth="1"/>
    <col min="3" max="3" width="19.5546875" style="6" customWidth="1"/>
    <col min="4" max="4" width="23.33203125" style="6" customWidth="1"/>
    <col min="5" max="5" width="17" style="123" customWidth="1"/>
    <col min="6" max="6" width="17" style="120" customWidth="1"/>
    <col min="7" max="7" width="18" style="121" customWidth="1"/>
    <col min="8" max="8" width="17.33203125" style="6" customWidth="1"/>
    <col min="9" max="9" width="13.109375" style="6" customWidth="1"/>
    <col min="10" max="10" width="8.5546875" style="121" customWidth="1"/>
    <col min="11" max="11" width="8.44140625" style="121" customWidth="1"/>
    <col min="12" max="12" width="14.5546875" style="121" customWidth="1"/>
    <col min="13" max="14" width="14.5546875" style="6" customWidth="1"/>
    <col min="15" max="15" width="9.5546875" style="6" customWidth="1"/>
    <col min="16" max="16" width="9.44140625" style="6" customWidth="1"/>
    <col min="17" max="17" width="37" style="6" customWidth="1"/>
    <col min="18" max="18" width="20.33203125" style="6" customWidth="1"/>
    <col min="19" max="19" width="40.33203125" style="6" customWidth="1"/>
    <col min="20" max="16384" width="9.109375" style="6"/>
  </cols>
  <sheetData>
    <row r="1" spans="1:20" ht="120" hidden="1" customHeight="1" outlineLevel="1" x14ac:dyDescent="0.25">
      <c r="A1" s="230" t="s">
        <v>1328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22" t="s">
        <v>1384</v>
      </c>
      <c r="Q1" s="223"/>
      <c r="R1" s="223"/>
      <c r="S1" s="224"/>
    </row>
    <row r="2" spans="1:20" s="119" customFormat="1" ht="18" collapsed="1" thickBot="1" x14ac:dyDescent="0.3">
      <c r="A2" s="95"/>
      <c r="B2" s="96"/>
      <c r="C2" s="97"/>
      <c r="D2" s="98"/>
      <c r="E2" s="122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ht="16.5" customHeight="1" thickTop="1" thickBot="1" x14ac:dyDescent="0.3">
      <c r="A3" s="235" t="s">
        <v>1</v>
      </c>
      <c r="B3" s="232" t="s">
        <v>1281</v>
      </c>
      <c r="C3" s="232" t="s">
        <v>1286</v>
      </c>
      <c r="D3" s="232" t="s">
        <v>1201</v>
      </c>
      <c r="E3" s="232" t="s">
        <v>1424</v>
      </c>
      <c r="F3" s="232" t="s">
        <v>0</v>
      </c>
      <c r="G3" s="232" t="s">
        <v>1197</v>
      </c>
      <c r="H3" s="232" t="s">
        <v>7</v>
      </c>
      <c r="I3" s="225" t="s">
        <v>1326</v>
      </c>
      <c r="J3" s="226"/>
      <c r="K3" s="227"/>
      <c r="L3" s="99" t="s">
        <v>1327</v>
      </c>
      <c r="M3" s="100"/>
      <c r="N3" s="100"/>
      <c r="O3" s="100"/>
      <c r="P3" s="100"/>
      <c r="Q3" s="237" t="s">
        <v>1334</v>
      </c>
      <c r="R3" s="228" t="s">
        <v>1304</v>
      </c>
      <c r="S3" s="228" t="s">
        <v>1325</v>
      </c>
    </row>
    <row r="4" spans="1:20" ht="126" customHeight="1" thickTop="1" thickBot="1" x14ac:dyDescent="0.3">
      <c r="A4" s="236"/>
      <c r="B4" s="239"/>
      <c r="C4" s="233"/>
      <c r="D4" s="233"/>
      <c r="E4" s="233"/>
      <c r="F4" s="233"/>
      <c r="G4" s="233"/>
      <c r="H4" s="233"/>
      <c r="I4" s="102" t="s">
        <v>1335</v>
      </c>
      <c r="J4" s="103" t="s">
        <v>1338</v>
      </c>
      <c r="K4" s="103" t="s">
        <v>1339</v>
      </c>
      <c r="L4" s="104" t="s">
        <v>1423</v>
      </c>
      <c r="M4" s="104" t="s">
        <v>1422</v>
      </c>
      <c r="N4" s="105" t="s">
        <v>1421</v>
      </c>
      <c r="O4" s="106" t="s">
        <v>1338</v>
      </c>
      <c r="P4" s="106" t="s">
        <v>1339</v>
      </c>
      <c r="Q4" s="238"/>
      <c r="R4" s="234"/>
      <c r="S4" s="229"/>
    </row>
    <row r="5" spans="1:20" ht="56.4" thickTop="1" thickBot="1" x14ac:dyDescent="0.3">
      <c r="A5" s="107">
        <v>1</v>
      </c>
      <c r="B5" s="108" t="s">
        <v>6</v>
      </c>
      <c r="C5" s="108" t="s">
        <v>1284</v>
      </c>
      <c r="D5" s="108" t="s">
        <v>1282</v>
      </c>
      <c r="E5" s="124">
        <v>12615882</v>
      </c>
      <c r="F5" s="109" t="s">
        <v>1230</v>
      </c>
      <c r="G5" s="110" t="s">
        <v>1230</v>
      </c>
      <c r="H5" s="110" t="s">
        <v>1288</v>
      </c>
      <c r="I5" s="111" t="s">
        <v>1333</v>
      </c>
      <c r="J5" s="110" t="s">
        <v>1210</v>
      </c>
      <c r="K5" s="110" t="s">
        <v>1230</v>
      </c>
      <c r="L5" s="112">
        <v>1</v>
      </c>
      <c r="M5" s="112">
        <v>0</v>
      </c>
      <c r="N5" s="112">
        <v>1</v>
      </c>
      <c r="O5" s="110" t="s">
        <v>1210</v>
      </c>
      <c r="P5" s="110" t="s">
        <v>1230</v>
      </c>
      <c r="Q5" s="117"/>
      <c r="R5" s="113" t="s">
        <v>41</v>
      </c>
      <c r="S5" s="101" t="str">
        <f>IF(F5="Да",IF(G5="Не выбрано","Не выбрано расписание",IF(AND(J5&lt;&gt;"Да",J5&lt;&gt;"Нет",K5&lt;&gt;"Да",K5&lt;&gt;"Нет",O5&lt;&gt;"Да",O5&lt;&gt;"Нет",P5&lt;&gt;"Да",P5&lt;&gt;"Нет"),"Не выбраны Да/Нет в подтверждении тарифа",IF(AND(OR(J5="Нет",K5="Нет",O5="Нет",P5="Нет"),Q5=""),"Не заполнен Комментарий при выборе Нет в тарифе","Ok"))),"Ok")</f>
        <v>Ok</v>
      </c>
      <c r="T5" s="6" t="str">
        <f>IFERROR(VLOOKUP(D5,'[1]2020 год'!$C:$J,8,0),IFERROR(VLOOKUP(D5,'[1]2020 год'!$C:$J,7,0),""))</f>
        <v/>
      </c>
    </row>
    <row r="6" spans="1:20" ht="42.6" thickTop="1" thickBot="1" x14ac:dyDescent="0.3">
      <c r="A6" s="107">
        <v>2</v>
      </c>
      <c r="B6" s="108" t="s">
        <v>1358</v>
      </c>
      <c r="C6" s="108" t="s">
        <v>1283</v>
      </c>
      <c r="D6" s="108" t="s">
        <v>1362</v>
      </c>
      <c r="E6" s="124">
        <v>7599647</v>
      </c>
      <c r="F6" s="109" t="s">
        <v>1230</v>
      </c>
      <c r="G6" s="110" t="s">
        <v>1230</v>
      </c>
      <c r="H6" s="110"/>
      <c r="I6" s="111" t="s">
        <v>1333</v>
      </c>
      <c r="J6" s="110" t="s">
        <v>1210</v>
      </c>
      <c r="K6" s="110" t="s">
        <v>1230</v>
      </c>
      <c r="L6" s="112">
        <v>1</v>
      </c>
      <c r="M6" s="112">
        <v>0</v>
      </c>
      <c r="N6" s="112">
        <v>1</v>
      </c>
      <c r="O6" s="110" t="s">
        <v>1210</v>
      </c>
      <c r="P6" s="110" t="s">
        <v>1230</v>
      </c>
      <c r="Q6" s="117"/>
      <c r="R6" s="113" t="s">
        <v>41</v>
      </c>
      <c r="S6" s="101" t="str">
        <f t="shared" ref="S6:S69" si="0">IF(F6="Да",IF(G6="Не выбрано","Не выбрано расписание",IF(AND(J6&lt;&gt;"Да",J6&lt;&gt;"Нет",K6&lt;&gt;"Да",K6&lt;&gt;"Нет",O6&lt;&gt;"Да",O6&lt;&gt;"Нет",P6&lt;&gt;"Да",P6&lt;&gt;"Нет"),"Не выбраны Да/Нет в подтверждении тарифа",IF(AND(OR(J6="Нет",K6="Нет",O6="Нет",P6="Нет"),Q6=""),"Не заполнен Комментарий при выборе Нет в тарифе","Ok"))),"Ok")</f>
        <v>Ok</v>
      </c>
      <c r="T6" s="6" t="str">
        <f>IFERROR(VLOOKUP(D6,'[1]2020 год'!$C:$J,8,0),IFERROR(VLOOKUP(D6,'[1]2020 год'!$C:$J,7,0),""))</f>
        <v/>
      </c>
    </row>
    <row r="7" spans="1:20" ht="56.4" thickTop="1" thickBot="1" x14ac:dyDescent="0.3">
      <c r="A7" s="107">
        <v>3</v>
      </c>
      <c r="B7" s="108" t="s">
        <v>1359</v>
      </c>
      <c r="C7" s="108" t="s">
        <v>1283</v>
      </c>
      <c r="D7" s="108" t="s">
        <v>1363</v>
      </c>
      <c r="E7" s="124" t="s">
        <v>1425</v>
      </c>
      <c r="F7" s="109" t="s">
        <v>1230</v>
      </c>
      <c r="G7" s="110" t="s">
        <v>1230</v>
      </c>
      <c r="H7" s="110"/>
      <c r="I7" s="111" t="s">
        <v>1333</v>
      </c>
      <c r="J7" s="110" t="s">
        <v>1210</v>
      </c>
      <c r="K7" s="110" t="s">
        <v>1230</v>
      </c>
      <c r="L7" s="112" t="s">
        <v>1411</v>
      </c>
      <c r="M7" s="112">
        <v>0</v>
      </c>
      <c r="N7" s="112">
        <v>1</v>
      </c>
      <c r="O7" s="110" t="s">
        <v>1210</v>
      </c>
      <c r="P7" s="110" t="s">
        <v>1230</v>
      </c>
      <c r="Q7" s="117"/>
      <c r="R7" s="113" t="s">
        <v>41</v>
      </c>
      <c r="S7" s="101" t="str">
        <f t="shared" si="0"/>
        <v>Ok</v>
      </c>
      <c r="T7" s="6" t="str">
        <f>IFERROR(VLOOKUP(D7,'[1]2020 год'!$C:$J,8,0),IFERROR(VLOOKUP(D7,'[1]2020 год'!$C:$J,7,0),""))</f>
        <v/>
      </c>
    </row>
    <row r="8" spans="1:20" ht="56.4" thickTop="1" thickBot="1" x14ac:dyDescent="0.3">
      <c r="A8" s="107">
        <v>4</v>
      </c>
      <c r="B8" s="108" t="s">
        <v>485</v>
      </c>
      <c r="C8" s="108" t="s">
        <v>1284</v>
      </c>
      <c r="D8" s="108" t="s">
        <v>1282</v>
      </c>
      <c r="E8" s="124">
        <v>5383890</v>
      </c>
      <c r="F8" s="109" t="s">
        <v>1230</v>
      </c>
      <c r="G8" s="110" t="s">
        <v>1230</v>
      </c>
      <c r="H8" s="110" t="s">
        <v>1288</v>
      </c>
      <c r="I8" s="111" t="s">
        <v>1333</v>
      </c>
      <c r="J8" s="110" t="s">
        <v>1210</v>
      </c>
      <c r="K8" s="110" t="s">
        <v>1230</v>
      </c>
      <c r="L8" s="112">
        <v>1</v>
      </c>
      <c r="M8" s="112">
        <v>0</v>
      </c>
      <c r="N8" s="112">
        <v>1</v>
      </c>
      <c r="O8" s="110" t="s">
        <v>1210</v>
      </c>
      <c r="P8" s="110" t="s">
        <v>1230</v>
      </c>
      <c r="Q8" s="117"/>
      <c r="R8" s="113" t="s">
        <v>1303</v>
      </c>
      <c r="S8" s="101" t="str">
        <f t="shared" si="0"/>
        <v>Ok</v>
      </c>
      <c r="T8" s="6" t="str">
        <f>IFERROR(VLOOKUP(D8,'[1]2020 год'!$C:$J,8,0),IFERROR(VLOOKUP(D8,'[1]2020 год'!$C:$J,7,0),""))</f>
        <v/>
      </c>
    </row>
    <row r="9" spans="1:20" ht="249.6" thickTop="1" thickBot="1" x14ac:dyDescent="0.3">
      <c r="A9" s="107">
        <v>5</v>
      </c>
      <c r="B9" s="108" t="s">
        <v>1360</v>
      </c>
      <c r="C9" s="108" t="s">
        <v>1283</v>
      </c>
      <c r="D9" s="108" t="s">
        <v>1364</v>
      </c>
      <c r="E9" s="124">
        <v>1847867</v>
      </c>
      <c r="F9" s="109" t="s">
        <v>1230</v>
      </c>
      <c r="G9" s="110" t="s">
        <v>1230</v>
      </c>
      <c r="H9" s="110" t="s">
        <v>1230</v>
      </c>
      <c r="I9" s="111" t="s">
        <v>1333</v>
      </c>
      <c r="J9" s="110" t="s">
        <v>1210</v>
      </c>
      <c r="K9" s="110" t="s">
        <v>1230</v>
      </c>
      <c r="L9" s="112" t="s">
        <v>1270</v>
      </c>
      <c r="M9" s="112">
        <v>0</v>
      </c>
      <c r="N9" s="112">
        <v>1</v>
      </c>
      <c r="O9" s="110" t="s">
        <v>1210</v>
      </c>
      <c r="P9" s="110" t="s">
        <v>1230</v>
      </c>
      <c r="Q9" s="117"/>
      <c r="R9" s="113" t="s">
        <v>1303</v>
      </c>
      <c r="S9" s="101" t="str">
        <f t="shared" si="0"/>
        <v>Ok</v>
      </c>
      <c r="T9" s="6" t="str">
        <f>IFERROR(VLOOKUP(D9,'[1]2020 год'!$C:$J,8,0),IFERROR(VLOOKUP(D9,'[1]2020 год'!$C:$J,7,0),""))</f>
        <v/>
      </c>
    </row>
    <row r="10" spans="1:20" ht="42.6" thickTop="1" thickBot="1" x14ac:dyDescent="0.3">
      <c r="A10" s="107">
        <v>6</v>
      </c>
      <c r="B10" s="108" t="s">
        <v>1361</v>
      </c>
      <c r="C10" s="108"/>
      <c r="D10" s="108" t="s">
        <v>1365</v>
      </c>
      <c r="E10" s="124" t="s">
        <v>1425</v>
      </c>
      <c r="F10" s="109" t="s">
        <v>1230</v>
      </c>
      <c r="G10" s="110" t="s">
        <v>1230</v>
      </c>
      <c r="H10" s="110" t="s">
        <v>1230</v>
      </c>
      <c r="I10" s="111" t="s">
        <v>1333</v>
      </c>
      <c r="J10" s="110" t="s">
        <v>1210</v>
      </c>
      <c r="K10" s="110" t="s">
        <v>1230</v>
      </c>
      <c r="L10" s="112" t="s">
        <v>1270</v>
      </c>
      <c r="M10" s="112">
        <v>0</v>
      </c>
      <c r="N10" s="112">
        <v>1</v>
      </c>
      <c r="O10" s="110" t="s">
        <v>1210</v>
      </c>
      <c r="P10" s="110" t="s">
        <v>1230</v>
      </c>
      <c r="Q10" s="117"/>
      <c r="R10" s="113" t="s">
        <v>1303</v>
      </c>
      <c r="S10" s="101" t="str">
        <f t="shared" ref="S10" si="1">IF(F10="Да",IF(G10="Не выбрано","Не выбрано расписание",IF(AND(J10&lt;&gt;"Да",J10&lt;&gt;"Нет",K10&lt;&gt;"Да",K10&lt;&gt;"Нет",O10&lt;&gt;"Да",O10&lt;&gt;"Нет",P10&lt;&gt;"Да",P10&lt;&gt;"Нет"),"Не выбраны Да/Нет в подтверждении тарифа",IF(AND(OR(J10="Нет",K10="Нет",O10="Нет",P10="Нет"),Q10=""),"Не заполнен Комментарий при выборе Нет в тарифе","Ok"))),"Ok")</f>
        <v>Ok</v>
      </c>
      <c r="T10" s="6" t="str">
        <f>IFERROR(VLOOKUP(D10,'[1]2020 год'!$C:$J,8,0),IFERROR(VLOOKUP(D10,'[1]2020 год'!$C:$J,7,0),""))</f>
        <v/>
      </c>
    </row>
    <row r="11" spans="1:20" ht="42.6" thickTop="1" thickBot="1" x14ac:dyDescent="0.3">
      <c r="A11" s="107">
        <v>7</v>
      </c>
      <c r="B11" s="108" t="s">
        <v>53</v>
      </c>
      <c r="C11" s="108" t="s">
        <v>1285</v>
      </c>
      <c r="D11" s="108" t="s">
        <v>54</v>
      </c>
      <c r="E11" s="124">
        <v>29249</v>
      </c>
      <c r="F11" s="109" t="s">
        <v>1230</v>
      </c>
      <c r="G11" s="110" t="s">
        <v>1230</v>
      </c>
      <c r="H11" s="110" t="s">
        <v>1230</v>
      </c>
      <c r="I11" s="111" t="s">
        <v>1333</v>
      </c>
      <c r="J11" s="110" t="s">
        <v>1210</v>
      </c>
      <c r="K11" s="110" t="s">
        <v>1230</v>
      </c>
      <c r="L11" s="112">
        <v>3</v>
      </c>
      <c r="M11" s="112">
        <v>0</v>
      </c>
      <c r="N11" s="112">
        <v>1</v>
      </c>
      <c r="O11" s="110" t="s">
        <v>1210</v>
      </c>
      <c r="P11" s="110" t="s">
        <v>1230</v>
      </c>
      <c r="Q11" s="117"/>
      <c r="R11" s="113" t="s">
        <v>46</v>
      </c>
      <c r="S11" s="101" t="str">
        <f t="shared" si="0"/>
        <v>Ok</v>
      </c>
      <c r="T11" s="6">
        <f>IFERROR(VLOOKUP(D11,'[1]2020 год'!$C:$J,8,0),IFERROR(VLOOKUP(D11,'[1]2020 год'!$C:$J,7,0),""))</f>
        <v>29249</v>
      </c>
    </row>
    <row r="12" spans="1:20" ht="42.6" thickTop="1" thickBot="1" x14ac:dyDescent="0.3">
      <c r="A12" s="107">
        <v>8</v>
      </c>
      <c r="B12" s="108" t="s">
        <v>53</v>
      </c>
      <c r="C12" s="108" t="s">
        <v>1285</v>
      </c>
      <c r="D12" s="108" t="s">
        <v>55</v>
      </c>
      <c r="E12" s="124">
        <v>14235</v>
      </c>
      <c r="F12" s="109" t="s">
        <v>1230</v>
      </c>
      <c r="G12" s="110" t="s">
        <v>1230</v>
      </c>
      <c r="H12" s="110" t="s">
        <v>1230</v>
      </c>
      <c r="I12" s="111" t="s">
        <v>1333</v>
      </c>
      <c r="J12" s="110" t="s">
        <v>1210</v>
      </c>
      <c r="K12" s="110" t="s">
        <v>1230</v>
      </c>
      <c r="L12" s="112">
        <v>3</v>
      </c>
      <c r="M12" s="112">
        <v>0</v>
      </c>
      <c r="N12" s="112">
        <v>1</v>
      </c>
      <c r="O12" s="110" t="s">
        <v>1210</v>
      </c>
      <c r="P12" s="110" t="s">
        <v>1230</v>
      </c>
      <c r="Q12" s="117"/>
      <c r="R12" s="113" t="s">
        <v>46</v>
      </c>
      <c r="S12" s="101" t="str">
        <f t="shared" si="0"/>
        <v>Ok</v>
      </c>
      <c r="T12" s="6">
        <f>IFERROR(VLOOKUP(D12,'[1]2020 год'!$C:$J,8,0),IFERROR(VLOOKUP(D12,'[1]2020 год'!$C:$J,7,0),""))</f>
        <v>14235</v>
      </c>
    </row>
    <row r="13" spans="1:20" ht="42.6" thickTop="1" thickBot="1" x14ac:dyDescent="0.3">
      <c r="A13" s="107">
        <v>9</v>
      </c>
      <c r="B13" s="108" t="s">
        <v>53</v>
      </c>
      <c r="C13" s="108" t="s">
        <v>1286</v>
      </c>
      <c r="D13" s="108" t="s">
        <v>56</v>
      </c>
      <c r="E13" s="124">
        <v>632723</v>
      </c>
      <c r="F13" s="109" t="s">
        <v>1230</v>
      </c>
      <c r="G13" s="110" t="s">
        <v>1230</v>
      </c>
      <c r="H13" s="110" t="s">
        <v>1230</v>
      </c>
      <c r="I13" s="111" t="s">
        <v>1333</v>
      </c>
      <c r="J13" s="110" t="s">
        <v>1210</v>
      </c>
      <c r="K13" s="110" t="s">
        <v>1230</v>
      </c>
      <c r="L13" s="112">
        <v>2</v>
      </c>
      <c r="M13" s="112">
        <v>0</v>
      </c>
      <c r="N13" s="112">
        <v>1</v>
      </c>
      <c r="O13" s="110" t="s">
        <v>1210</v>
      </c>
      <c r="P13" s="110" t="s">
        <v>1230</v>
      </c>
      <c r="Q13" s="117"/>
      <c r="R13" s="113" t="s">
        <v>46</v>
      </c>
      <c r="S13" s="101" t="str">
        <f t="shared" si="0"/>
        <v>Ok</v>
      </c>
      <c r="T13" s="6">
        <f>IFERROR(VLOOKUP(D13,'[1]2020 год'!$C:$J,8,0),IFERROR(VLOOKUP(D13,'[1]2020 год'!$C:$J,7,0),""))</f>
        <v>632723</v>
      </c>
    </row>
    <row r="14" spans="1:20" ht="42.6" thickTop="1" thickBot="1" x14ac:dyDescent="0.3">
      <c r="A14" s="107">
        <v>10</v>
      </c>
      <c r="B14" s="108" t="s">
        <v>53</v>
      </c>
      <c r="C14" s="108" t="s">
        <v>1285</v>
      </c>
      <c r="D14" s="108" t="s">
        <v>57</v>
      </c>
      <c r="E14" s="124">
        <v>15160</v>
      </c>
      <c r="F14" s="109" t="s">
        <v>1230</v>
      </c>
      <c r="G14" s="110" t="s">
        <v>1230</v>
      </c>
      <c r="H14" s="110" t="s">
        <v>1230</v>
      </c>
      <c r="I14" s="111" t="s">
        <v>1333</v>
      </c>
      <c r="J14" s="110" t="s">
        <v>1210</v>
      </c>
      <c r="K14" s="110" t="s">
        <v>1230</v>
      </c>
      <c r="L14" s="112">
        <v>3</v>
      </c>
      <c r="M14" s="112">
        <v>0</v>
      </c>
      <c r="N14" s="112">
        <v>1</v>
      </c>
      <c r="O14" s="110" t="s">
        <v>1210</v>
      </c>
      <c r="P14" s="110" t="s">
        <v>1230</v>
      </c>
      <c r="Q14" s="117"/>
      <c r="R14" s="113" t="s">
        <v>46</v>
      </c>
      <c r="S14" s="101" t="str">
        <f t="shared" si="0"/>
        <v>Ok</v>
      </c>
      <c r="T14" s="6">
        <f>IFERROR(VLOOKUP(D14,'[1]2020 год'!$C:$J,8,0),IFERROR(VLOOKUP(D14,'[1]2020 год'!$C:$J,7,0),""))</f>
        <v>15160</v>
      </c>
    </row>
    <row r="15" spans="1:20" ht="42.6" thickTop="1" thickBot="1" x14ac:dyDescent="0.3">
      <c r="A15" s="107">
        <v>11</v>
      </c>
      <c r="B15" s="108" t="s">
        <v>53</v>
      </c>
      <c r="C15" s="108" t="s">
        <v>1286</v>
      </c>
      <c r="D15" s="108" t="s">
        <v>58</v>
      </c>
      <c r="E15" s="124">
        <v>200629</v>
      </c>
      <c r="F15" s="109" t="s">
        <v>1230</v>
      </c>
      <c r="G15" s="110" t="s">
        <v>1230</v>
      </c>
      <c r="H15" s="110" t="s">
        <v>1230</v>
      </c>
      <c r="I15" s="111" t="s">
        <v>1333</v>
      </c>
      <c r="J15" s="110" t="s">
        <v>1210</v>
      </c>
      <c r="K15" s="110" t="s">
        <v>1230</v>
      </c>
      <c r="L15" s="112">
        <v>2</v>
      </c>
      <c r="M15" s="112">
        <v>0</v>
      </c>
      <c r="N15" s="112">
        <v>1</v>
      </c>
      <c r="O15" s="110" t="s">
        <v>1210</v>
      </c>
      <c r="P15" s="110" t="s">
        <v>1230</v>
      </c>
      <c r="Q15" s="117"/>
      <c r="R15" s="113" t="s">
        <v>46</v>
      </c>
      <c r="S15" s="101" t="str">
        <f t="shared" si="0"/>
        <v>Ok</v>
      </c>
      <c r="T15" s="6">
        <f>IFERROR(VLOOKUP(D15,'[1]2020 год'!$C:$J,8,0),IFERROR(VLOOKUP(D15,'[1]2020 год'!$C:$J,7,0),""))</f>
        <v>200629</v>
      </c>
    </row>
    <row r="16" spans="1:20" ht="42.6" thickTop="1" thickBot="1" x14ac:dyDescent="0.3">
      <c r="A16" s="107">
        <v>12</v>
      </c>
      <c r="B16" s="108" t="s">
        <v>53</v>
      </c>
      <c r="C16" s="108" t="s">
        <v>1285</v>
      </c>
      <c r="D16" s="108" t="s">
        <v>59</v>
      </c>
      <c r="E16" s="124">
        <v>11448</v>
      </c>
      <c r="F16" s="109" t="s">
        <v>1230</v>
      </c>
      <c r="G16" s="110" t="s">
        <v>1230</v>
      </c>
      <c r="H16" s="110" t="s">
        <v>1230</v>
      </c>
      <c r="I16" s="111" t="s">
        <v>1333</v>
      </c>
      <c r="J16" s="110" t="s">
        <v>1210</v>
      </c>
      <c r="K16" s="110" t="s">
        <v>1230</v>
      </c>
      <c r="L16" s="112">
        <v>3</v>
      </c>
      <c r="M16" s="112">
        <v>0</v>
      </c>
      <c r="N16" s="112">
        <v>1</v>
      </c>
      <c r="O16" s="110" t="s">
        <v>1210</v>
      </c>
      <c r="P16" s="110" t="s">
        <v>1230</v>
      </c>
      <c r="Q16" s="117"/>
      <c r="R16" s="113" t="s">
        <v>46</v>
      </c>
      <c r="S16" s="101" t="str">
        <f t="shared" si="0"/>
        <v>Ok</v>
      </c>
      <c r="T16" s="6">
        <f>IFERROR(VLOOKUP(D16,'[1]2020 год'!$C:$J,8,0),IFERROR(VLOOKUP(D16,'[1]2020 год'!$C:$J,7,0),""))</f>
        <v>11448</v>
      </c>
    </row>
    <row r="17" spans="1:20" ht="42.6" thickTop="1" thickBot="1" x14ac:dyDescent="0.3">
      <c r="A17" s="107">
        <v>13</v>
      </c>
      <c r="B17" s="108" t="s">
        <v>53</v>
      </c>
      <c r="C17" s="108" t="s">
        <v>1285</v>
      </c>
      <c r="D17" s="108" t="s">
        <v>60</v>
      </c>
      <c r="E17" s="124">
        <v>10011</v>
      </c>
      <c r="F17" s="109" t="s">
        <v>1230</v>
      </c>
      <c r="G17" s="110" t="s">
        <v>1230</v>
      </c>
      <c r="H17" s="110" t="s">
        <v>1230</v>
      </c>
      <c r="I17" s="111" t="s">
        <v>1333</v>
      </c>
      <c r="J17" s="110" t="s">
        <v>1210</v>
      </c>
      <c r="K17" s="110" t="s">
        <v>1230</v>
      </c>
      <c r="L17" s="112">
        <v>3</v>
      </c>
      <c r="M17" s="112">
        <v>0</v>
      </c>
      <c r="N17" s="112">
        <v>1</v>
      </c>
      <c r="O17" s="110" t="s">
        <v>1210</v>
      </c>
      <c r="P17" s="110" t="s">
        <v>1230</v>
      </c>
      <c r="Q17" s="117"/>
      <c r="R17" s="113" t="s">
        <v>46</v>
      </c>
      <c r="S17" s="101" t="str">
        <f t="shared" si="0"/>
        <v>Ok</v>
      </c>
      <c r="T17" s="6">
        <f>IFERROR(VLOOKUP(D17,'[1]2020 год'!$C:$J,8,0),IFERROR(VLOOKUP(D17,'[1]2020 год'!$C:$J,7,0),""))</f>
        <v>10011</v>
      </c>
    </row>
    <row r="18" spans="1:20" ht="42.6" thickTop="1" thickBot="1" x14ac:dyDescent="0.3">
      <c r="A18" s="107">
        <v>14</v>
      </c>
      <c r="B18" s="108" t="s">
        <v>53</v>
      </c>
      <c r="C18" s="108" t="s">
        <v>1285</v>
      </c>
      <c r="D18" s="108" t="s">
        <v>61</v>
      </c>
      <c r="E18" s="124">
        <v>12437</v>
      </c>
      <c r="F18" s="109" t="s">
        <v>1230</v>
      </c>
      <c r="G18" s="110" t="s">
        <v>1230</v>
      </c>
      <c r="H18" s="110" t="s">
        <v>1230</v>
      </c>
      <c r="I18" s="111" t="s">
        <v>1333</v>
      </c>
      <c r="J18" s="110" t="s">
        <v>1210</v>
      </c>
      <c r="K18" s="110" t="s">
        <v>1230</v>
      </c>
      <c r="L18" s="112">
        <v>3</v>
      </c>
      <c r="M18" s="112">
        <v>0</v>
      </c>
      <c r="N18" s="112">
        <v>1</v>
      </c>
      <c r="O18" s="110" t="s">
        <v>1210</v>
      </c>
      <c r="P18" s="110" t="s">
        <v>1230</v>
      </c>
      <c r="Q18" s="117"/>
      <c r="R18" s="113" t="s">
        <v>46</v>
      </c>
      <c r="S18" s="101" t="str">
        <f t="shared" si="0"/>
        <v>Ok</v>
      </c>
      <c r="T18" s="6">
        <f>IFERROR(VLOOKUP(D18,'[1]2020 год'!$C:$J,8,0),IFERROR(VLOOKUP(D18,'[1]2020 год'!$C:$J,7,0),""))</f>
        <v>12437</v>
      </c>
    </row>
    <row r="19" spans="1:20" ht="42.6" thickTop="1" thickBot="1" x14ac:dyDescent="0.3">
      <c r="A19" s="107">
        <v>15</v>
      </c>
      <c r="B19" s="108" t="s">
        <v>53</v>
      </c>
      <c r="C19" s="108" t="s">
        <v>1285</v>
      </c>
      <c r="D19" s="108" t="s">
        <v>62</v>
      </c>
      <c r="E19" s="124">
        <v>46254</v>
      </c>
      <c r="F19" s="109" t="s">
        <v>1230</v>
      </c>
      <c r="G19" s="110" t="s">
        <v>1230</v>
      </c>
      <c r="H19" s="110" t="s">
        <v>1230</v>
      </c>
      <c r="I19" s="111" t="s">
        <v>1333</v>
      </c>
      <c r="J19" s="110" t="s">
        <v>1210</v>
      </c>
      <c r="K19" s="110" t="s">
        <v>1230</v>
      </c>
      <c r="L19" s="112">
        <v>3</v>
      </c>
      <c r="M19" s="112">
        <v>0</v>
      </c>
      <c r="N19" s="112">
        <v>1</v>
      </c>
      <c r="O19" s="110" t="s">
        <v>1210</v>
      </c>
      <c r="P19" s="110" t="s">
        <v>1230</v>
      </c>
      <c r="Q19" s="117"/>
      <c r="R19" s="113" t="s">
        <v>46</v>
      </c>
      <c r="S19" s="101" t="str">
        <f t="shared" si="0"/>
        <v>Ok</v>
      </c>
      <c r="T19" s="6">
        <f>IFERROR(VLOOKUP(D19,'[1]2020 год'!$C:$J,8,0),IFERROR(VLOOKUP(D19,'[1]2020 год'!$C:$J,7,0),""))</f>
        <v>46254</v>
      </c>
    </row>
    <row r="20" spans="1:20" ht="42.6" thickTop="1" thickBot="1" x14ac:dyDescent="0.3">
      <c r="A20" s="107">
        <v>16</v>
      </c>
      <c r="B20" s="108" t="s">
        <v>53</v>
      </c>
      <c r="C20" s="108" t="s">
        <v>1285</v>
      </c>
      <c r="D20" s="108" t="s">
        <v>63</v>
      </c>
      <c r="E20" s="124">
        <v>10321</v>
      </c>
      <c r="F20" s="109" t="s">
        <v>1230</v>
      </c>
      <c r="G20" s="110" t="s">
        <v>1230</v>
      </c>
      <c r="H20" s="110" t="s">
        <v>1230</v>
      </c>
      <c r="I20" s="111" t="s">
        <v>1333</v>
      </c>
      <c r="J20" s="110" t="s">
        <v>1210</v>
      </c>
      <c r="K20" s="110" t="s">
        <v>1230</v>
      </c>
      <c r="L20" s="112">
        <v>3</v>
      </c>
      <c r="M20" s="112">
        <v>0</v>
      </c>
      <c r="N20" s="112">
        <v>1</v>
      </c>
      <c r="O20" s="110" t="s">
        <v>1210</v>
      </c>
      <c r="P20" s="110" t="s">
        <v>1230</v>
      </c>
      <c r="Q20" s="117"/>
      <c r="R20" s="113" t="s">
        <v>46</v>
      </c>
      <c r="S20" s="101" t="str">
        <f t="shared" si="0"/>
        <v>Ok</v>
      </c>
      <c r="T20" s="6">
        <f>IFERROR(VLOOKUP(D20,'[1]2020 год'!$C:$J,8,0),IFERROR(VLOOKUP(D20,'[1]2020 год'!$C:$J,7,0),""))</f>
        <v>10321</v>
      </c>
    </row>
    <row r="21" spans="1:20" ht="42.6" thickTop="1" thickBot="1" x14ac:dyDescent="0.3">
      <c r="A21" s="107">
        <v>17</v>
      </c>
      <c r="B21" s="108" t="s">
        <v>53</v>
      </c>
      <c r="C21" s="108" t="s">
        <v>1285</v>
      </c>
      <c r="D21" s="108" t="s">
        <v>64</v>
      </c>
      <c r="E21" s="124">
        <v>40647</v>
      </c>
      <c r="F21" s="109" t="s">
        <v>1230</v>
      </c>
      <c r="G21" s="110" t="s">
        <v>1230</v>
      </c>
      <c r="H21" s="110" t="s">
        <v>1230</v>
      </c>
      <c r="I21" s="111" t="s">
        <v>1333</v>
      </c>
      <c r="J21" s="110" t="s">
        <v>1210</v>
      </c>
      <c r="K21" s="110" t="s">
        <v>1230</v>
      </c>
      <c r="L21" s="112">
        <v>3</v>
      </c>
      <c r="M21" s="112">
        <v>0</v>
      </c>
      <c r="N21" s="112">
        <v>1</v>
      </c>
      <c r="O21" s="110" t="s">
        <v>1210</v>
      </c>
      <c r="P21" s="110" t="s">
        <v>1230</v>
      </c>
      <c r="Q21" s="117"/>
      <c r="R21" s="113" t="s">
        <v>46</v>
      </c>
      <c r="S21" s="101" t="str">
        <f t="shared" si="0"/>
        <v>Ok</v>
      </c>
      <c r="T21" s="6">
        <f>IFERROR(VLOOKUP(D21,'[1]2020 год'!$C:$J,8,0),IFERROR(VLOOKUP(D21,'[1]2020 год'!$C:$J,7,0),""))</f>
        <v>40647</v>
      </c>
    </row>
    <row r="22" spans="1:20" ht="42.6" thickTop="1" thickBot="1" x14ac:dyDescent="0.3">
      <c r="A22" s="107">
        <v>18</v>
      </c>
      <c r="B22" s="108" t="s">
        <v>53</v>
      </c>
      <c r="C22" s="108" t="s">
        <v>1285</v>
      </c>
      <c r="D22" s="108" t="s">
        <v>65</v>
      </c>
      <c r="E22" s="124">
        <v>14498</v>
      </c>
      <c r="F22" s="109" t="s">
        <v>1230</v>
      </c>
      <c r="G22" s="110" t="s">
        <v>1230</v>
      </c>
      <c r="H22" s="110" t="s">
        <v>1230</v>
      </c>
      <c r="I22" s="111" t="s">
        <v>1333</v>
      </c>
      <c r="J22" s="110" t="s">
        <v>1210</v>
      </c>
      <c r="K22" s="110" t="s">
        <v>1230</v>
      </c>
      <c r="L22" s="112">
        <v>3</v>
      </c>
      <c r="M22" s="112">
        <v>0</v>
      </c>
      <c r="N22" s="112">
        <v>1</v>
      </c>
      <c r="O22" s="110" t="s">
        <v>1210</v>
      </c>
      <c r="P22" s="110" t="s">
        <v>1230</v>
      </c>
      <c r="Q22" s="117"/>
      <c r="R22" s="113" t="s">
        <v>46</v>
      </c>
      <c r="S22" s="101" t="str">
        <f t="shared" si="0"/>
        <v>Ok</v>
      </c>
      <c r="T22" s="6">
        <f>IFERROR(VLOOKUP(D22,'[1]2020 год'!$C:$J,8,0),IFERROR(VLOOKUP(D22,'[1]2020 год'!$C:$J,7,0),""))</f>
        <v>14498</v>
      </c>
    </row>
    <row r="23" spans="1:20" ht="42.6" thickTop="1" thickBot="1" x14ac:dyDescent="0.3">
      <c r="A23" s="107">
        <v>19</v>
      </c>
      <c r="B23" s="108" t="s">
        <v>53</v>
      </c>
      <c r="C23" s="108" t="s">
        <v>1285</v>
      </c>
      <c r="D23" s="108" t="s">
        <v>66</v>
      </c>
      <c r="E23" s="124">
        <v>10756</v>
      </c>
      <c r="F23" s="109" t="s">
        <v>1230</v>
      </c>
      <c r="G23" s="110" t="s">
        <v>1230</v>
      </c>
      <c r="H23" s="110" t="s">
        <v>1230</v>
      </c>
      <c r="I23" s="111" t="s">
        <v>1333</v>
      </c>
      <c r="J23" s="110" t="s">
        <v>1210</v>
      </c>
      <c r="K23" s="110" t="s">
        <v>1230</v>
      </c>
      <c r="L23" s="112">
        <v>3</v>
      </c>
      <c r="M23" s="112">
        <v>0</v>
      </c>
      <c r="N23" s="112">
        <v>1</v>
      </c>
      <c r="O23" s="110" t="s">
        <v>1210</v>
      </c>
      <c r="P23" s="110" t="s">
        <v>1230</v>
      </c>
      <c r="Q23" s="117"/>
      <c r="R23" s="113" t="s">
        <v>46</v>
      </c>
      <c r="S23" s="101" t="str">
        <f t="shared" si="0"/>
        <v>Ok</v>
      </c>
      <c r="T23" s="6">
        <f>IFERROR(VLOOKUP(D23,'[1]2020 год'!$C:$J,8,0),IFERROR(VLOOKUP(D23,'[1]2020 год'!$C:$J,7,0),""))</f>
        <v>10756</v>
      </c>
    </row>
    <row r="24" spans="1:20" ht="42.6" thickTop="1" thickBot="1" x14ac:dyDescent="0.3">
      <c r="A24" s="107">
        <v>20</v>
      </c>
      <c r="B24" s="108" t="s">
        <v>53</v>
      </c>
      <c r="C24" s="108" t="s">
        <v>1285</v>
      </c>
      <c r="D24" s="108" t="s">
        <v>67</v>
      </c>
      <c r="E24" s="124">
        <v>73769</v>
      </c>
      <c r="F24" s="109" t="s">
        <v>1230</v>
      </c>
      <c r="G24" s="110" t="s">
        <v>1230</v>
      </c>
      <c r="H24" s="110" t="s">
        <v>1230</v>
      </c>
      <c r="I24" s="111" t="s">
        <v>1333</v>
      </c>
      <c r="J24" s="110" t="s">
        <v>1210</v>
      </c>
      <c r="K24" s="110" t="s">
        <v>1230</v>
      </c>
      <c r="L24" s="112">
        <v>3</v>
      </c>
      <c r="M24" s="112">
        <v>0</v>
      </c>
      <c r="N24" s="112">
        <v>1</v>
      </c>
      <c r="O24" s="110" t="s">
        <v>1210</v>
      </c>
      <c r="P24" s="110" t="s">
        <v>1230</v>
      </c>
      <c r="Q24" s="117"/>
      <c r="R24" s="113" t="s">
        <v>46</v>
      </c>
      <c r="S24" s="101" t="str">
        <f t="shared" si="0"/>
        <v>Ok</v>
      </c>
      <c r="T24" s="6">
        <f>IFERROR(VLOOKUP(D24,'[1]2020 год'!$C:$J,8,0),IFERROR(VLOOKUP(D24,'[1]2020 год'!$C:$J,7,0),""))</f>
        <v>73769</v>
      </c>
    </row>
    <row r="25" spans="1:20" ht="42.6" thickTop="1" thickBot="1" x14ac:dyDescent="0.3">
      <c r="A25" s="107">
        <v>21</v>
      </c>
      <c r="B25" s="108" t="s">
        <v>53</v>
      </c>
      <c r="C25" s="108" t="s">
        <v>1285</v>
      </c>
      <c r="D25" s="108" t="s">
        <v>68</v>
      </c>
      <c r="E25" s="124">
        <v>14445</v>
      </c>
      <c r="F25" s="109" t="s">
        <v>1230</v>
      </c>
      <c r="G25" s="110" t="s">
        <v>1230</v>
      </c>
      <c r="H25" s="110" t="s">
        <v>1230</v>
      </c>
      <c r="I25" s="111" t="s">
        <v>1333</v>
      </c>
      <c r="J25" s="110" t="s">
        <v>1210</v>
      </c>
      <c r="K25" s="110" t="s">
        <v>1230</v>
      </c>
      <c r="L25" s="112">
        <v>3</v>
      </c>
      <c r="M25" s="112">
        <v>0</v>
      </c>
      <c r="N25" s="112">
        <v>1</v>
      </c>
      <c r="O25" s="110" t="s">
        <v>1210</v>
      </c>
      <c r="P25" s="110" t="s">
        <v>1230</v>
      </c>
      <c r="Q25" s="117"/>
      <c r="R25" s="113" t="s">
        <v>46</v>
      </c>
      <c r="S25" s="101" t="str">
        <f t="shared" si="0"/>
        <v>Ok</v>
      </c>
      <c r="T25" s="6">
        <f>IFERROR(VLOOKUP(D25,'[1]2020 год'!$C:$J,8,0),IFERROR(VLOOKUP(D25,'[1]2020 год'!$C:$J,7,0),""))</f>
        <v>14445</v>
      </c>
    </row>
    <row r="26" spans="1:20" ht="42.6" thickTop="1" thickBot="1" x14ac:dyDescent="0.3">
      <c r="A26" s="107">
        <v>22</v>
      </c>
      <c r="B26" s="108" t="s">
        <v>53</v>
      </c>
      <c r="C26" s="108" t="s">
        <v>1285</v>
      </c>
      <c r="D26" s="108" t="s">
        <v>69</v>
      </c>
      <c r="E26" s="124">
        <v>11915</v>
      </c>
      <c r="F26" s="109" t="s">
        <v>1230</v>
      </c>
      <c r="G26" s="110" t="s">
        <v>1230</v>
      </c>
      <c r="H26" s="110" t="s">
        <v>1230</v>
      </c>
      <c r="I26" s="111" t="s">
        <v>1333</v>
      </c>
      <c r="J26" s="110" t="s">
        <v>1210</v>
      </c>
      <c r="K26" s="110" t="s">
        <v>1230</v>
      </c>
      <c r="L26" s="112">
        <v>3</v>
      </c>
      <c r="M26" s="112">
        <v>0</v>
      </c>
      <c r="N26" s="112">
        <v>1</v>
      </c>
      <c r="O26" s="110" t="s">
        <v>1210</v>
      </c>
      <c r="P26" s="110" t="s">
        <v>1230</v>
      </c>
      <c r="Q26" s="117"/>
      <c r="R26" s="113" t="s">
        <v>46</v>
      </c>
      <c r="S26" s="101" t="str">
        <f t="shared" si="0"/>
        <v>Ok</v>
      </c>
      <c r="T26" s="6">
        <f>IFERROR(VLOOKUP(D26,'[1]2020 год'!$C:$J,8,0),IFERROR(VLOOKUP(D26,'[1]2020 год'!$C:$J,7,0),""))</f>
        <v>11915</v>
      </c>
    </row>
    <row r="27" spans="1:20" ht="42.6" thickTop="1" thickBot="1" x14ac:dyDescent="0.3">
      <c r="A27" s="107">
        <v>23</v>
      </c>
      <c r="B27" s="108" t="s">
        <v>53</v>
      </c>
      <c r="C27" s="108" t="s">
        <v>1286</v>
      </c>
      <c r="D27" s="108" t="s">
        <v>70</v>
      </c>
      <c r="E27" s="124">
        <v>142551</v>
      </c>
      <c r="F27" s="109" t="s">
        <v>1230</v>
      </c>
      <c r="G27" s="110" t="s">
        <v>1230</v>
      </c>
      <c r="H27" s="110" t="s">
        <v>1230</v>
      </c>
      <c r="I27" s="111" t="s">
        <v>1333</v>
      </c>
      <c r="J27" s="110" t="s">
        <v>1210</v>
      </c>
      <c r="K27" s="110" t="s">
        <v>1230</v>
      </c>
      <c r="L27" s="112">
        <v>2</v>
      </c>
      <c r="M27" s="112">
        <v>0</v>
      </c>
      <c r="N27" s="112">
        <v>1</v>
      </c>
      <c r="O27" s="110" t="s">
        <v>1210</v>
      </c>
      <c r="P27" s="110" t="s">
        <v>1230</v>
      </c>
      <c r="Q27" s="117"/>
      <c r="R27" s="113" t="s">
        <v>46</v>
      </c>
      <c r="S27" s="101" t="str">
        <f t="shared" si="0"/>
        <v>Ok</v>
      </c>
      <c r="T27" s="6">
        <f>IFERROR(VLOOKUP(D27,'[1]2020 год'!$C:$J,8,0),IFERROR(VLOOKUP(D27,'[1]2020 год'!$C:$J,7,0),""))</f>
        <v>142551</v>
      </c>
    </row>
    <row r="28" spans="1:20" ht="42.6" thickTop="1" thickBot="1" x14ac:dyDescent="0.3">
      <c r="A28" s="107">
        <v>24</v>
      </c>
      <c r="B28" s="108" t="s">
        <v>53</v>
      </c>
      <c r="C28" s="108" t="s">
        <v>1285</v>
      </c>
      <c r="D28" s="108" t="s">
        <v>71</v>
      </c>
      <c r="E28" s="124">
        <v>11993</v>
      </c>
      <c r="F28" s="109" t="s">
        <v>1230</v>
      </c>
      <c r="G28" s="110" t="s">
        <v>1230</v>
      </c>
      <c r="H28" s="110" t="s">
        <v>1230</v>
      </c>
      <c r="I28" s="111" t="s">
        <v>1333</v>
      </c>
      <c r="J28" s="110" t="s">
        <v>1210</v>
      </c>
      <c r="K28" s="110" t="s">
        <v>1230</v>
      </c>
      <c r="L28" s="112">
        <v>3</v>
      </c>
      <c r="M28" s="112">
        <v>0</v>
      </c>
      <c r="N28" s="112">
        <v>1</v>
      </c>
      <c r="O28" s="110" t="s">
        <v>1210</v>
      </c>
      <c r="P28" s="110" t="s">
        <v>1230</v>
      </c>
      <c r="Q28" s="117"/>
      <c r="R28" s="113" t="s">
        <v>46</v>
      </c>
      <c r="S28" s="101" t="str">
        <f t="shared" si="0"/>
        <v>Ok</v>
      </c>
      <c r="T28" s="6">
        <f>IFERROR(VLOOKUP(D28,'[1]2020 год'!$C:$J,8,0),IFERROR(VLOOKUP(D28,'[1]2020 год'!$C:$J,7,0),""))</f>
        <v>11993</v>
      </c>
    </row>
    <row r="29" spans="1:20" ht="42.6" thickTop="1" thickBot="1" x14ac:dyDescent="0.3">
      <c r="A29" s="107">
        <v>25</v>
      </c>
      <c r="B29" s="108" t="s">
        <v>53</v>
      </c>
      <c r="C29" s="108" t="s">
        <v>1285</v>
      </c>
      <c r="D29" s="108" t="s">
        <v>72</v>
      </c>
      <c r="E29" s="124">
        <v>29371</v>
      </c>
      <c r="F29" s="109" t="s">
        <v>1230</v>
      </c>
      <c r="G29" s="110" t="s">
        <v>1230</v>
      </c>
      <c r="H29" s="110" t="s">
        <v>1230</v>
      </c>
      <c r="I29" s="111" t="s">
        <v>1333</v>
      </c>
      <c r="J29" s="110" t="s">
        <v>1210</v>
      </c>
      <c r="K29" s="110" t="s">
        <v>1230</v>
      </c>
      <c r="L29" s="112">
        <v>3</v>
      </c>
      <c r="M29" s="112">
        <v>0</v>
      </c>
      <c r="N29" s="112">
        <v>1</v>
      </c>
      <c r="O29" s="110" t="s">
        <v>1210</v>
      </c>
      <c r="P29" s="110" t="s">
        <v>1230</v>
      </c>
      <c r="Q29" s="117"/>
      <c r="R29" s="113" t="s">
        <v>46</v>
      </c>
      <c r="S29" s="101" t="str">
        <f t="shared" si="0"/>
        <v>Ok</v>
      </c>
      <c r="T29" s="6">
        <f>IFERROR(VLOOKUP(D29,'[1]2020 год'!$C:$J,8,0),IFERROR(VLOOKUP(D29,'[1]2020 год'!$C:$J,7,0),""))</f>
        <v>29371</v>
      </c>
    </row>
    <row r="30" spans="1:20" ht="42.6" thickTop="1" thickBot="1" x14ac:dyDescent="0.3">
      <c r="A30" s="107">
        <v>26</v>
      </c>
      <c r="B30" s="108" t="s">
        <v>53</v>
      </c>
      <c r="C30" s="108" t="s">
        <v>1285</v>
      </c>
      <c r="D30" s="108" t="s">
        <v>73</v>
      </c>
      <c r="E30" s="124">
        <v>19046</v>
      </c>
      <c r="F30" s="109" t="s">
        <v>1230</v>
      </c>
      <c r="G30" s="110" t="s">
        <v>1230</v>
      </c>
      <c r="H30" s="110" t="s">
        <v>1230</v>
      </c>
      <c r="I30" s="111" t="s">
        <v>1333</v>
      </c>
      <c r="J30" s="110" t="s">
        <v>1210</v>
      </c>
      <c r="K30" s="110" t="s">
        <v>1230</v>
      </c>
      <c r="L30" s="112">
        <v>3</v>
      </c>
      <c r="M30" s="112">
        <v>0</v>
      </c>
      <c r="N30" s="112">
        <v>1</v>
      </c>
      <c r="O30" s="110" t="s">
        <v>1210</v>
      </c>
      <c r="P30" s="110" t="s">
        <v>1230</v>
      </c>
      <c r="Q30" s="117"/>
      <c r="R30" s="113" t="s">
        <v>46</v>
      </c>
      <c r="S30" s="101" t="str">
        <f t="shared" si="0"/>
        <v>Ok</v>
      </c>
      <c r="T30" s="6">
        <f>IFERROR(VLOOKUP(D30,'[1]2020 год'!$C:$J,8,0),IFERROR(VLOOKUP(D30,'[1]2020 год'!$C:$J,7,0),""))</f>
        <v>19046</v>
      </c>
    </row>
    <row r="31" spans="1:20" ht="42.6" thickTop="1" thickBot="1" x14ac:dyDescent="0.3">
      <c r="A31" s="107">
        <v>27</v>
      </c>
      <c r="B31" s="108" t="s">
        <v>53</v>
      </c>
      <c r="C31" s="108" t="s">
        <v>1285</v>
      </c>
      <c r="D31" s="108" t="s">
        <v>74</v>
      </c>
      <c r="E31" s="124">
        <v>13462</v>
      </c>
      <c r="F31" s="109" t="s">
        <v>1230</v>
      </c>
      <c r="G31" s="110" t="s">
        <v>1230</v>
      </c>
      <c r="H31" s="110" t="s">
        <v>1230</v>
      </c>
      <c r="I31" s="111" t="s">
        <v>1333</v>
      </c>
      <c r="J31" s="110" t="s">
        <v>1210</v>
      </c>
      <c r="K31" s="110" t="s">
        <v>1230</v>
      </c>
      <c r="L31" s="112">
        <v>3</v>
      </c>
      <c r="M31" s="112">
        <v>0</v>
      </c>
      <c r="N31" s="112">
        <v>1</v>
      </c>
      <c r="O31" s="110" t="s">
        <v>1210</v>
      </c>
      <c r="P31" s="110" t="s">
        <v>1230</v>
      </c>
      <c r="Q31" s="117"/>
      <c r="R31" s="113" t="s">
        <v>46</v>
      </c>
      <c r="S31" s="101" t="str">
        <f t="shared" si="0"/>
        <v>Ok</v>
      </c>
      <c r="T31" s="6">
        <f>IFERROR(VLOOKUP(D31,'[1]2020 год'!$C:$J,8,0),IFERROR(VLOOKUP(D31,'[1]2020 год'!$C:$J,7,0),""))</f>
        <v>13462</v>
      </c>
    </row>
    <row r="32" spans="1:20" ht="42.6" thickTop="1" thickBot="1" x14ac:dyDescent="0.3">
      <c r="A32" s="107">
        <v>28</v>
      </c>
      <c r="B32" s="108" t="s">
        <v>53</v>
      </c>
      <c r="C32" s="108" t="s">
        <v>1285</v>
      </c>
      <c r="D32" s="108" t="s">
        <v>75</v>
      </c>
      <c r="E32" s="124">
        <v>19670</v>
      </c>
      <c r="F32" s="109" t="s">
        <v>1230</v>
      </c>
      <c r="G32" s="110" t="s">
        <v>1230</v>
      </c>
      <c r="H32" s="110" t="s">
        <v>1230</v>
      </c>
      <c r="I32" s="111" t="s">
        <v>1333</v>
      </c>
      <c r="J32" s="110" t="s">
        <v>1210</v>
      </c>
      <c r="K32" s="110" t="s">
        <v>1230</v>
      </c>
      <c r="L32" s="112">
        <v>3</v>
      </c>
      <c r="M32" s="112">
        <v>0</v>
      </c>
      <c r="N32" s="112">
        <v>1</v>
      </c>
      <c r="O32" s="110" t="s">
        <v>1210</v>
      </c>
      <c r="P32" s="110" t="s">
        <v>1230</v>
      </c>
      <c r="Q32" s="117"/>
      <c r="R32" s="113" t="s">
        <v>46</v>
      </c>
      <c r="S32" s="101" t="str">
        <f t="shared" si="0"/>
        <v>Ok</v>
      </c>
      <c r="T32" s="6">
        <f>IFERROR(VLOOKUP(D32,'[1]2020 год'!$C:$J,8,0),IFERROR(VLOOKUP(D32,'[1]2020 год'!$C:$J,7,0),""))</f>
        <v>19670</v>
      </c>
    </row>
    <row r="33" spans="1:20" ht="42.6" thickTop="1" thickBot="1" x14ac:dyDescent="0.3">
      <c r="A33" s="107">
        <v>29</v>
      </c>
      <c r="B33" s="108" t="s">
        <v>53</v>
      </c>
      <c r="C33" s="108" t="s">
        <v>1285</v>
      </c>
      <c r="D33" s="108" t="s">
        <v>76</v>
      </c>
      <c r="E33" s="124">
        <v>18052</v>
      </c>
      <c r="F33" s="109" t="s">
        <v>1230</v>
      </c>
      <c r="G33" s="110" t="s">
        <v>1230</v>
      </c>
      <c r="H33" s="110" t="s">
        <v>1230</v>
      </c>
      <c r="I33" s="111" t="s">
        <v>1333</v>
      </c>
      <c r="J33" s="110" t="s">
        <v>1210</v>
      </c>
      <c r="K33" s="110" t="s">
        <v>1230</v>
      </c>
      <c r="L33" s="112">
        <v>3</v>
      </c>
      <c r="M33" s="112">
        <v>0</v>
      </c>
      <c r="N33" s="112">
        <v>1</v>
      </c>
      <c r="O33" s="110" t="s">
        <v>1210</v>
      </c>
      <c r="P33" s="110" t="s">
        <v>1230</v>
      </c>
      <c r="Q33" s="117"/>
      <c r="R33" s="113" t="s">
        <v>46</v>
      </c>
      <c r="S33" s="101" t="str">
        <f t="shared" si="0"/>
        <v>Ok</v>
      </c>
      <c r="T33" s="6">
        <f>IFERROR(VLOOKUP(D33,'[1]2020 год'!$C:$J,8,0),IFERROR(VLOOKUP(D33,'[1]2020 год'!$C:$J,7,0),""))</f>
        <v>18052</v>
      </c>
    </row>
    <row r="34" spans="1:20" ht="42.6" thickTop="1" thickBot="1" x14ac:dyDescent="0.3">
      <c r="A34" s="107">
        <v>30</v>
      </c>
      <c r="B34" s="108" t="s">
        <v>77</v>
      </c>
      <c r="C34" s="108" t="s">
        <v>1285</v>
      </c>
      <c r="D34" s="108" t="s">
        <v>78</v>
      </c>
      <c r="E34" s="124">
        <v>65809</v>
      </c>
      <c r="F34" s="109" t="s">
        <v>1230</v>
      </c>
      <c r="G34" s="110" t="s">
        <v>1230</v>
      </c>
      <c r="H34" s="110" t="s">
        <v>1230</v>
      </c>
      <c r="I34" s="111" t="s">
        <v>1333</v>
      </c>
      <c r="J34" s="110" t="s">
        <v>1210</v>
      </c>
      <c r="K34" s="110" t="s">
        <v>1230</v>
      </c>
      <c r="L34" s="112">
        <v>3</v>
      </c>
      <c r="M34" s="112">
        <v>0</v>
      </c>
      <c r="N34" s="112">
        <v>1</v>
      </c>
      <c r="O34" s="110" t="s">
        <v>1210</v>
      </c>
      <c r="P34" s="110" t="s">
        <v>1230</v>
      </c>
      <c r="Q34" s="117"/>
      <c r="R34" s="113" t="s">
        <v>47</v>
      </c>
      <c r="S34" s="101" t="str">
        <f t="shared" si="0"/>
        <v>Ok</v>
      </c>
      <c r="T34" s="6">
        <f>IFERROR(VLOOKUP(D34,'[1]2020 год'!$C:$J,8,0),IFERROR(VLOOKUP(D34,'[1]2020 год'!$C:$J,7,0),""))</f>
        <v>65809</v>
      </c>
    </row>
    <row r="35" spans="1:20" ht="42.6" thickTop="1" thickBot="1" x14ac:dyDescent="0.3">
      <c r="A35" s="107">
        <v>31</v>
      </c>
      <c r="B35" s="108" t="s">
        <v>77</v>
      </c>
      <c r="C35" s="108" t="s">
        <v>1286</v>
      </c>
      <c r="D35" s="108" t="s">
        <v>79</v>
      </c>
      <c r="E35" s="124">
        <v>225810</v>
      </c>
      <c r="F35" s="109" t="s">
        <v>1230</v>
      </c>
      <c r="G35" s="110" t="s">
        <v>1230</v>
      </c>
      <c r="H35" s="110" t="s">
        <v>1230</v>
      </c>
      <c r="I35" s="111" t="s">
        <v>1333</v>
      </c>
      <c r="J35" s="110" t="s">
        <v>1210</v>
      </c>
      <c r="K35" s="110" t="s">
        <v>1230</v>
      </c>
      <c r="L35" s="112">
        <v>3</v>
      </c>
      <c r="M35" s="112">
        <v>0</v>
      </c>
      <c r="N35" s="112">
        <v>1</v>
      </c>
      <c r="O35" s="110" t="s">
        <v>1210</v>
      </c>
      <c r="P35" s="110" t="s">
        <v>1230</v>
      </c>
      <c r="Q35" s="117"/>
      <c r="R35" s="113" t="s">
        <v>47</v>
      </c>
      <c r="S35" s="101" t="str">
        <f t="shared" si="0"/>
        <v>Ok</v>
      </c>
      <c r="T35" s="6">
        <f>IFERROR(VLOOKUP(D35,'[1]2020 год'!$C:$J,8,0),IFERROR(VLOOKUP(D35,'[1]2020 год'!$C:$J,7,0),""))</f>
        <v>225810</v>
      </c>
    </row>
    <row r="36" spans="1:20" ht="42.6" thickTop="1" thickBot="1" x14ac:dyDescent="0.3">
      <c r="A36" s="107">
        <v>32</v>
      </c>
      <c r="B36" s="108" t="s">
        <v>77</v>
      </c>
      <c r="C36" s="108" t="s">
        <v>1285</v>
      </c>
      <c r="D36" s="108" t="s">
        <v>80</v>
      </c>
      <c r="E36" s="124">
        <v>10445</v>
      </c>
      <c r="F36" s="109" t="s">
        <v>1230</v>
      </c>
      <c r="G36" s="110" t="s">
        <v>1230</v>
      </c>
      <c r="H36" s="110" t="s">
        <v>1230</v>
      </c>
      <c r="I36" s="111" t="s">
        <v>1333</v>
      </c>
      <c r="J36" s="110" t="s">
        <v>1210</v>
      </c>
      <c r="K36" s="110" t="s">
        <v>1230</v>
      </c>
      <c r="L36" s="112">
        <v>3</v>
      </c>
      <c r="M36" s="112">
        <v>0</v>
      </c>
      <c r="N36" s="112">
        <v>1</v>
      </c>
      <c r="O36" s="110" t="s">
        <v>1210</v>
      </c>
      <c r="P36" s="110" t="s">
        <v>1230</v>
      </c>
      <c r="Q36" s="117"/>
      <c r="R36" s="113" t="s">
        <v>47</v>
      </c>
      <c r="S36" s="101" t="str">
        <f t="shared" si="0"/>
        <v>Ok</v>
      </c>
      <c r="T36" s="6">
        <f>IFERROR(VLOOKUP(D36,'[1]2020 год'!$C:$J,8,0),IFERROR(VLOOKUP(D36,'[1]2020 год'!$C:$J,7,0),""))</f>
        <v>10445</v>
      </c>
    </row>
    <row r="37" spans="1:20" ht="42.6" thickTop="1" thickBot="1" x14ac:dyDescent="0.3">
      <c r="A37" s="107">
        <v>33</v>
      </c>
      <c r="B37" s="108" t="s">
        <v>77</v>
      </c>
      <c r="C37" s="108" t="s">
        <v>1285</v>
      </c>
      <c r="D37" s="108" t="s">
        <v>81</v>
      </c>
      <c r="E37" s="124">
        <v>23093</v>
      </c>
      <c r="F37" s="109" t="s">
        <v>1230</v>
      </c>
      <c r="G37" s="110" t="s">
        <v>1230</v>
      </c>
      <c r="H37" s="110" t="s">
        <v>1230</v>
      </c>
      <c r="I37" s="111" t="s">
        <v>1333</v>
      </c>
      <c r="J37" s="110" t="s">
        <v>1210</v>
      </c>
      <c r="K37" s="110" t="s">
        <v>1230</v>
      </c>
      <c r="L37" s="112">
        <v>3</v>
      </c>
      <c r="M37" s="112">
        <v>0</v>
      </c>
      <c r="N37" s="112">
        <v>1</v>
      </c>
      <c r="O37" s="110" t="s">
        <v>1210</v>
      </c>
      <c r="P37" s="110" t="s">
        <v>1230</v>
      </c>
      <c r="Q37" s="117"/>
      <c r="R37" s="113" t="s">
        <v>47</v>
      </c>
      <c r="S37" s="101" t="str">
        <f t="shared" si="0"/>
        <v>Ok</v>
      </c>
      <c r="T37" s="6">
        <f>IFERROR(VLOOKUP(D37,'[1]2020 год'!$C:$J,8,0),IFERROR(VLOOKUP(D37,'[1]2020 год'!$C:$J,7,0),""))</f>
        <v>23093</v>
      </c>
    </row>
    <row r="38" spans="1:20" ht="42.6" thickTop="1" thickBot="1" x14ac:dyDescent="0.3">
      <c r="A38" s="107">
        <v>34</v>
      </c>
      <c r="B38" s="108" t="s">
        <v>77</v>
      </c>
      <c r="C38" s="108" t="s">
        <v>1285</v>
      </c>
      <c r="D38" s="108" t="s">
        <v>82</v>
      </c>
      <c r="E38" s="124">
        <v>9989</v>
      </c>
      <c r="F38" s="109" t="s">
        <v>1230</v>
      </c>
      <c r="G38" s="110" t="s">
        <v>1230</v>
      </c>
      <c r="H38" s="110" t="s">
        <v>1230</v>
      </c>
      <c r="I38" s="111" t="s">
        <v>1333</v>
      </c>
      <c r="J38" s="110" t="s">
        <v>1210</v>
      </c>
      <c r="K38" s="110" t="s">
        <v>1230</v>
      </c>
      <c r="L38" s="112">
        <v>3</v>
      </c>
      <c r="M38" s="112">
        <v>0</v>
      </c>
      <c r="N38" s="112">
        <v>1</v>
      </c>
      <c r="O38" s="110" t="s">
        <v>1210</v>
      </c>
      <c r="P38" s="110" t="s">
        <v>1230</v>
      </c>
      <c r="Q38" s="117"/>
      <c r="R38" s="113" t="s">
        <v>47</v>
      </c>
      <c r="S38" s="101" t="str">
        <f t="shared" si="0"/>
        <v>Ok</v>
      </c>
      <c r="T38" s="6">
        <f>IFERROR(VLOOKUP(D38,'[1]2020 год'!$C:$J,8,0),IFERROR(VLOOKUP(D38,'[1]2020 год'!$C:$J,7,0),""))</f>
        <v>9989</v>
      </c>
    </row>
    <row r="39" spans="1:20" ht="42.6" thickTop="1" thickBot="1" x14ac:dyDescent="0.3">
      <c r="A39" s="107">
        <v>35</v>
      </c>
      <c r="B39" s="108" t="s">
        <v>77</v>
      </c>
      <c r="C39" s="108" t="s">
        <v>1285</v>
      </c>
      <c r="D39" s="108" t="s">
        <v>83</v>
      </c>
      <c r="E39" s="124">
        <v>9683</v>
      </c>
      <c r="F39" s="109" t="s">
        <v>1230</v>
      </c>
      <c r="G39" s="110" t="s">
        <v>1230</v>
      </c>
      <c r="H39" s="110" t="s">
        <v>1230</v>
      </c>
      <c r="I39" s="111" t="s">
        <v>1333</v>
      </c>
      <c r="J39" s="110" t="s">
        <v>1210</v>
      </c>
      <c r="K39" s="110" t="s">
        <v>1230</v>
      </c>
      <c r="L39" s="112">
        <v>3</v>
      </c>
      <c r="M39" s="112">
        <v>0</v>
      </c>
      <c r="N39" s="112">
        <v>1</v>
      </c>
      <c r="O39" s="110" t="s">
        <v>1210</v>
      </c>
      <c r="P39" s="110" t="s">
        <v>1230</v>
      </c>
      <c r="Q39" s="117"/>
      <c r="R39" s="113" t="s">
        <v>47</v>
      </c>
      <c r="S39" s="101" t="str">
        <f t="shared" si="0"/>
        <v>Ok</v>
      </c>
      <c r="T39" s="6">
        <f>IFERROR(VLOOKUP(D39,'[1]2020 год'!$C:$J,8,0),IFERROR(VLOOKUP(D39,'[1]2020 год'!$C:$J,7,0),""))</f>
        <v>9683</v>
      </c>
    </row>
    <row r="40" spans="1:20" ht="42.6" thickTop="1" thickBot="1" x14ac:dyDescent="0.3">
      <c r="A40" s="107">
        <v>36</v>
      </c>
      <c r="B40" s="108" t="s">
        <v>77</v>
      </c>
      <c r="C40" s="108" t="s">
        <v>1285</v>
      </c>
      <c r="D40" s="108" t="s">
        <v>84</v>
      </c>
      <c r="E40" s="124">
        <v>17098</v>
      </c>
      <c r="F40" s="109" t="s">
        <v>1230</v>
      </c>
      <c r="G40" s="110" t="s">
        <v>1230</v>
      </c>
      <c r="H40" s="110" t="s">
        <v>1230</v>
      </c>
      <c r="I40" s="111" t="s">
        <v>1333</v>
      </c>
      <c r="J40" s="110" t="s">
        <v>1210</v>
      </c>
      <c r="K40" s="110" t="s">
        <v>1230</v>
      </c>
      <c r="L40" s="112">
        <v>3</v>
      </c>
      <c r="M40" s="112">
        <v>0</v>
      </c>
      <c r="N40" s="112">
        <v>1</v>
      </c>
      <c r="O40" s="110" t="s">
        <v>1210</v>
      </c>
      <c r="P40" s="110" t="s">
        <v>1230</v>
      </c>
      <c r="Q40" s="117"/>
      <c r="R40" s="113" t="s">
        <v>47</v>
      </c>
      <c r="S40" s="101" t="str">
        <f t="shared" si="0"/>
        <v>Ok</v>
      </c>
      <c r="T40" s="6">
        <f>IFERROR(VLOOKUP(D40,'[1]2020 год'!$C:$J,8,0),IFERROR(VLOOKUP(D40,'[1]2020 год'!$C:$J,7,0),""))</f>
        <v>17098</v>
      </c>
    </row>
    <row r="41" spans="1:20" ht="42.6" thickTop="1" thickBot="1" x14ac:dyDescent="0.3">
      <c r="A41" s="107">
        <v>37</v>
      </c>
      <c r="B41" s="108" t="s">
        <v>77</v>
      </c>
      <c r="C41" s="108" t="s">
        <v>1285</v>
      </c>
      <c r="D41" s="108" t="s">
        <v>85</v>
      </c>
      <c r="E41" s="124">
        <v>53404</v>
      </c>
      <c r="F41" s="109" t="s">
        <v>1230</v>
      </c>
      <c r="G41" s="110" t="s">
        <v>1230</v>
      </c>
      <c r="H41" s="110" t="s">
        <v>1230</v>
      </c>
      <c r="I41" s="111" t="s">
        <v>1333</v>
      </c>
      <c r="J41" s="110" t="s">
        <v>1210</v>
      </c>
      <c r="K41" s="110" t="s">
        <v>1230</v>
      </c>
      <c r="L41" s="112">
        <v>3</v>
      </c>
      <c r="M41" s="112">
        <v>0</v>
      </c>
      <c r="N41" s="112">
        <v>1</v>
      </c>
      <c r="O41" s="110" t="s">
        <v>1210</v>
      </c>
      <c r="P41" s="110" t="s">
        <v>1230</v>
      </c>
      <c r="Q41" s="117"/>
      <c r="R41" s="113" t="s">
        <v>47</v>
      </c>
      <c r="S41" s="101" t="str">
        <f t="shared" si="0"/>
        <v>Ok</v>
      </c>
      <c r="T41" s="6">
        <f>IFERROR(VLOOKUP(D41,'[1]2020 год'!$C:$J,8,0),IFERROR(VLOOKUP(D41,'[1]2020 год'!$C:$J,7,0),""))</f>
        <v>53404</v>
      </c>
    </row>
    <row r="42" spans="1:20" ht="42.6" thickTop="1" thickBot="1" x14ac:dyDescent="0.3">
      <c r="A42" s="107">
        <v>38</v>
      </c>
      <c r="B42" s="108" t="s">
        <v>77</v>
      </c>
      <c r="C42" s="108" t="s">
        <v>1285</v>
      </c>
      <c r="D42" s="108" t="s">
        <v>86</v>
      </c>
      <c r="E42" s="124">
        <v>32920</v>
      </c>
      <c r="F42" s="109" t="s">
        <v>1230</v>
      </c>
      <c r="G42" s="110" t="s">
        <v>1230</v>
      </c>
      <c r="H42" s="110" t="s">
        <v>1230</v>
      </c>
      <c r="I42" s="111" t="s">
        <v>1333</v>
      </c>
      <c r="J42" s="110" t="s">
        <v>1210</v>
      </c>
      <c r="K42" s="110" t="s">
        <v>1230</v>
      </c>
      <c r="L42" s="112">
        <v>3</v>
      </c>
      <c r="M42" s="112">
        <v>0</v>
      </c>
      <c r="N42" s="112">
        <v>1</v>
      </c>
      <c r="O42" s="110" t="s">
        <v>1210</v>
      </c>
      <c r="P42" s="110" t="s">
        <v>1230</v>
      </c>
      <c r="Q42" s="117"/>
      <c r="R42" s="113" t="s">
        <v>47</v>
      </c>
      <c r="S42" s="101" t="str">
        <f t="shared" si="0"/>
        <v>Ok</v>
      </c>
      <c r="T42" s="6">
        <f>IFERROR(VLOOKUP(D42,'[1]2020 год'!$C:$J,8,0),IFERROR(VLOOKUP(D42,'[1]2020 год'!$C:$J,7,0),""))</f>
        <v>32920</v>
      </c>
    </row>
    <row r="43" spans="1:20" ht="42.6" thickTop="1" thickBot="1" x14ac:dyDescent="0.3">
      <c r="A43" s="107">
        <v>39</v>
      </c>
      <c r="B43" s="108" t="s">
        <v>77</v>
      </c>
      <c r="C43" s="108" t="s">
        <v>1285</v>
      </c>
      <c r="D43" s="108" t="s">
        <v>87</v>
      </c>
      <c r="E43" s="124">
        <v>18542</v>
      </c>
      <c r="F43" s="109" t="s">
        <v>1230</v>
      </c>
      <c r="G43" s="110" t="s">
        <v>1230</v>
      </c>
      <c r="H43" s="110" t="s">
        <v>1230</v>
      </c>
      <c r="I43" s="111" t="s">
        <v>1333</v>
      </c>
      <c r="J43" s="110" t="s">
        <v>1210</v>
      </c>
      <c r="K43" s="110" t="s">
        <v>1230</v>
      </c>
      <c r="L43" s="112">
        <v>3</v>
      </c>
      <c r="M43" s="112">
        <v>0</v>
      </c>
      <c r="N43" s="112">
        <v>1</v>
      </c>
      <c r="O43" s="110" t="s">
        <v>1210</v>
      </c>
      <c r="P43" s="110" t="s">
        <v>1230</v>
      </c>
      <c r="Q43" s="117"/>
      <c r="R43" s="113" t="s">
        <v>47</v>
      </c>
      <c r="S43" s="101" t="str">
        <f t="shared" si="0"/>
        <v>Ok</v>
      </c>
      <c r="T43" s="6">
        <f>IFERROR(VLOOKUP(D43,'[1]2020 год'!$C:$J,8,0),IFERROR(VLOOKUP(D43,'[1]2020 год'!$C:$J,7,0),""))</f>
        <v>18542</v>
      </c>
    </row>
    <row r="44" spans="1:20" ht="42.6" thickTop="1" thickBot="1" x14ac:dyDescent="0.3">
      <c r="A44" s="107">
        <v>40</v>
      </c>
      <c r="B44" s="108" t="s">
        <v>88</v>
      </c>
      <c r="C44" s="108" t="s">
        <v>1286</v>
      </c>
      <c r="D44" s="108" t="s">
        <v>89</v>
      </c>
      <c r="E44" s="124">
        <v>348343</v>
      </c>
      <c r="F44" s="109" t="s">
        <v>1230</v>
      </c>
      <c r="G44" s="110" t="s">
        <v>1230</v>
      </c>
      <c r="H44" s="110" t="s">
        <v>1230</v>
      </c>
      <c r="I44" s="111" t="s">
        <v>1333</v>
      </c>
      <c r="J44" s="110" t="s">
        <v>1210</v>
      </c>
      <c r="K44" s="110" t="s">
        <v>1230</v>
      </c>
      <c r="L44" s="112">
        <v>2</v>
      </c>
      <c r="M44" s="112">
        <v>0</v>
      </c>
      <c r="N44" s="112">
        <v>1</v>
      </c>
      <c r="O44" s="110" t="s">
        <v>1210</v>
      </c>
      <c r="P44" s="110" t="s">
        <v>1230</v>
      </c>
      <c r="Q44" s="117"/>
      <c r="R44" s="113" t="s">
        <v>1303</v>
      </c>
      <c r="S44" s="101" t="str">
        <f t="shared" si="0"/>
        <v>Ok</v>
      </c>
      <c r="T44" s="6">
        <f>IFERROR(VLOOKUP(D44,'[1]2020 год'!$C:$J,8,0),IFERROR(VLOOKUP(D44,'[1]2020 год'!$C:$J,7,0),""))</f>
        <v>348343</v>
      </c>
    </row>
    <row r="45" spans="1:20" ht="42.6" thickTop="1" thickBot="1" x14ac:dyDescent="0.3">
      <c r="A45" s="107">
        <v>41</v>
      </c>
      <c r="B45" s="108" t="s">
        <v>88</v>
      </c>
      <c r="C45" s="108" t="s">
        <v>1285</v>
      </c>
      <c r="D45" s="108" t="s">
        <v>90</v>
      </c>
      <c r="E45" s="124">
        <v>22311</v>
      </c>
      <c r="F45" s="109" t="s">
        <v>1230</v>
      </c>
      <c r="G45" s="110" t="s">
        <v>1230</v>
      </c>
      <c r="H45" s="110" t="s">
        <v>1230</v>
      </c>
      <c r="I45" s="111" t="s">
        <v>1333</v>
      </c>
      <c r="J45" s="110" t="s">
        <v>1210</v>
      </c>
      <c r="K45" s="110" t="s">
        <v>1230</v>
      </c>
      <c r="L45" s="112">
        <v>3</v>
      </c>
      <c r="M45" s="112">
        <v>0</v>
      </c>
      <c r="N45" s="112">
        <v>1</v>
      </c>
      <c r="O45" s="110" t="s">
        <v>1210</v>
      </c>
      <c r="P45" s="110" t="s">
        <v>1230</v>
      </c>
      <c r="Q45" s="117"/>
      <c r="R45" s="113" t="s">
        <v>1303</v>
      </c>
      <c r="S45" s="101" t="str">
        <f t="shared" si="0"/>
        <v>Ok</v>
      </c>
      <c r="T45" s="6">
        <f>IFERROR(VLOOKUP(D45,'[1]2020 год'!$C:$J,8,0),IFERROR(VLOOKUP(D45,'[1]2020 год'!$C:$J,7,0),""))</f>
        <v>22311</v>
      </c>
    </row>
    <row r="46" spans="1:20" ht="42.6" thickTop="1" thickBot="1" x14ac:dyDescent="0.3">
      <c r="A46" s="107">
        <v>42</v>
      </c>
      <c r="B46" s="108" t="s">
        <v>88</v>
      </c>
      <c r="C46" s="108" t="s">
        <v>1285</v>
      </c>
      <c r="D46" s="108" t="s">
        <v>91</v>
      </c>
      <c r="E46" s="124">
        <v>12387</v>
      </c>
      <c r="F46" s="109" t="s">
        <v>1230</v>
      </c>
      <c r="G46" s="110" t="s">
        <v>1230</v>
      </c>
      <c r="H46" s="110" t="s">
        <v>1230</v>
      </c>
      <c r="I46" s="111" t="s">
        <v>1333</v>
      </c>
      <c r="J46" s="110" t="s">
        <v>1210</v>
      </c>
      <c r="K46" s="110" t="s">
        <v>1230</v>
      </c>
      <c r="L46" s="112">
        <v>3</v>
      </c>
      <c r="M46" s="112">
        <v>0</v>
      </c>
      <c r="N46" s="112">
        <v>1</v>
      </c>
      <c r="O46" s="110" t="s">
        <v>1210</v>
      </c>
      <c r="P46" s="110" t="s">
        <v>1230</v>
      </c>
      <c r="Q46" s="117"/>
      <c r="R46" s="113" t="s">
        <v>1303</v>
      </c>
      <c r="S46" s="101" t="str">
        <f t="shared" si="0"/>
        <v>Ok</v>
      </c>
      <c r="T46" s="6">
        <f>IFERROR(VLOOKUP(D46,'[1]2020 год'!$C:$J,8,0),IFERROR(VLOOKUP(D46,'[1]2020 год'!$C:$J,7,0),""))</f>
        <v>12387</v>
      </c>
    </row>
    <row r="47" spans="1:20" ht="42.6" thickTop="1" thickBot="1" x14ac:dyDescent="0.3">
      <c r="A47" s="107">
        <v>43</v>
      </c>
      <c r="B47" s="108" t="s">
        <v>88</v>
      </c>
      <c r="C47" s="108" t="s">
        <v>1285</v>
      </c>
      <c r="D47" s="108" t="s">
        <v>92</v>
      </c>
      <c r="E47" s="124">
        <v>10037</v>
      </c>
      <c r="F47" s="109" t="s">
        <v>1230</v>
      </c>
      <c r="G47" s="110" t="s">
        <v>1230</v>
      </c>
      <c r="H47" s="110" t="s">
        <v>1230</v>
      </c>
      <c r="I47" s="111" t="s">
        <v>1333</v>
      </c>
      <c r="J47" s="110" t="s">
        <v>1210</v>
      </c>
      <c r="K47" s="110" t="s">
        <v>1230</v>
      </c>
      <c r="L47" s="112">
        <v>3</v>
      </c>
      <c r="M47" s="112">
        <v>0</v>
      </c>
      <c r="N47" s="112">
        <v>1</v>
      </c>
      <c r="O47" s="110" t="s">
        <v>1210</v>
      </c>
      <c r="P47" s="110" t="s">
        <v>1230</v>
      </c>
      <c r="Q47" s="117"/>
      <c r="R47" s="113" t="s">
        <v>1303</v>
      </c>
      <c r="S47" s="101" t="str">
        <f t="shared" si="0"/>
        <v>Ok</v>
      </c>
      <c r="T47" s="6">
        <f>IFERROR(VLOOKUP(D47,'[1]2020 год'!$C:$J,8,0),IFERROR(VLOOKUP(D47,'[1]2020 год'!$C:$J,7,0),""))</f>
        <v>10037</v>
      </c>
    </row>
    <row r="48" spans="1:20" ht="42.6" thickTop="1" thickBot="1" x14ac:dyDescent="0.3">
      <c r="A48" s="107">
        <v>44</v>
      </c>
      <c r="B48" s="108" t="s">
        <v>88</v>
      </c>
      <c r="C48" s="108" t="s">
        <v>1285</v>
      </c>
      <c r="D48" s="108" t="s">
        <v>93</v>
      </c>
      <c r="E48" s="124">
        <v>10739</v>
      </c>
      <c r="F48" s="109" t="s">
        <v>1230</v>
      </c>
      <c r="G48" s="110" t="s">
        <v>1230</v>
      </c>
      <c r="H48" s="110" t="s">
        <v>1230</v>
      </c>
      <c r="I48" s="111" t="s">
        <v>1333</v>
      </c>
      <c r="J48" s="110" t="s">
        <v>1210</v>
      </c>
      <c r="K48" s="110" t="s">
        <v>1230</v>
      </c>
      <c r="L48" s="112">
        <v>3</v>
      </c>
      <c r="M48" s="112">
        <v>0</v>
      </c>
      <c r="N48" s="112">
        <v>1</v>
      </c>
      <c r="O48" s="110" t="s">
        <v>1210</v>
      </c>
      <c r="P48" s="110" t="s">
        <v>1230</v>
      </c>
      <c r="Q48" s="117"/>
      <c r="R48" s="113" t="s">
        <v>1303</v>
      </c>
      <c r="S48" s="101" t="str">
        <f t="shared" si="0"/>
        <v>Ok</v>
      </c>
      <c r="T48" s="6">
        <f>IFERROR(VLOOKUP(D48,'[1]2020 год'!$C:$J,8,0),IFERROR(VLOOKUP(D48,'[1]2020 год'!$C:$J,7,0),""))</f>
        <v>10739</v>
      </c>
    </row>
    <row r="49" spans="1:20" ht="42.6" thickTop="1" thickBot="1" x14ac:dyDescent="0.3">
      <c r="A49" s="107">
        <v>45</v>
      </c>
      <c r="B49" s="108" t="s">
        <v>88</v>
      </c>
      <c r="C49" s="108" t="s">
        <v>1285</v>
      </c>
      <c r="D49" s="108" t="s">
        <v>94</v>
      </c>
      <c r="E49" s="124">
        <v>36224</v>
      </c>
      <c r="F49" s="109" t="s">
        <v>1230</v>
      </c>
      <c r="G49" s="110" t="s">
        <v>1230</v>
      </c>
      <c r="H49" s="110" t="s">
        <v>1230</v>
      </c>
      <c r="I49" s="111" t="s">
        <v>1333</v>
      </c>
      <c r="J49" s="110" t="s">
        <v>1210</v>
      </c>
      <c r="K49" s="110" t="s">
        <v>1230</v>
      </c>
      <c r="L49" s="112">
        <v>3</v>
      </c>
      <c r="M49" s="112">
        <v>0</v>
      </c>
      <c r="N49" s="112">
        <v>1</v>
      </c>
      <c r="O49" s="110" t="s">
        <v>1210</v>
      </c>
      <c r="P49" s="110" t="s">
        <v>1230</v>
      </c>
      <c r="Q49" s="117"/>
      <c r="R49" s="113" t="s">
        <v>1303</v>
      </c>
      <c r="S49" s="101" t="str">
        <f t="shared" si="0"/>
        <v>Ok</v>
      </c>
      <c r="T49" s="6">
        <f>IFERROR(VLOOKUP(D49,'[1]2020 год'!$C:$J,8,0),IFERROR(VLOOKUP(D49,'[1]2020 год'!$C:$J,7,0),""))</f>
        <v>36224</v>
      </c>
    </row>
    <row r="50" spans="1:20" ht="42.6" thickTop="1" thickBot="1" x14ac:dyDescent="0.3">
      <c r="A50" s="107">
        <v>46</v>
      </c>
      <c r="B50" s="108" t="s">
        <v>88</v>
      </c>
      <c r="C50" s="108" t="s">
        <v>1285</v>
      </c>
      <c r="D50" s="108" t="s">
        <v>95</v>
      </c>
      <c r="E50" s="124">
        <v>61821</v>
      </c>
      <c r="F50" s="109" t="s">
        <v>1230</v>
      </c>
      <c r="G50" s="110" t="s">
        <v>1230</v>
      </c>
      <c r="H50" s="110" t="s">
        <v>1230</v>
      </c>
      <c r="I50" s="111" t="s">
        <v>1333</v>
      </c>
      <c r="J50" s="110" t="s">
        <v>1210</v>
      </c>
      <c r="K50" s="110" t="s">
        <v>1230</v>
      </c>
      <c r="L50" s="112">
        <v>3</v>
      </c>
      <c r="M50" s="112">
        <v>0</v>
      </c>
      <c r="N50" s="112">
        <v>1</v>
      </c>
      <c r="O50" s="110" t="s">
        <v>1210</v>
      </c>
      <c r="P50" s="110" t="s">
        <v>1230</v>
      </c>
      <c r="Q50" s="117"/>
      <c r="R50" s="113" t="s">
        <v>1303</v>
      </c>
      <c r="S50" s="101" t="str">
        <f t="shared" si="0"/>
        <v>Ok</v>
      </c>
      <c r="T50" s="6">
        <f>IFERROR(VLOOKUP(D50,'[1]2020 год'!$C:$J,8,0),IFERROR(VLOOKUP(D50,'[1]2020 год'!$C:$J,7,0),""))</f>
        <v>61821</v>
      </c>
    </row>
    <row r="51" spans="1:20" ht="42.6" thickTop="1" thickBot="1" x14ac:dyDescent="0.3">
      <c r="A51" s="107">
        <v>47</v>
      </c>
      <c r="B51" s="108" t="s">
        <v>88</v>
      </c>
      <c r="C51" s="108" t="s">
        <v>1285</v>
      </c>
      <c r="D51" s="108" t="s">
        <v>96</v>
      </c>
      <c r="E51" s="124">
        <v>32028</v>
      </c>
      <c r="F51" s="109" t="s">
        <v>1230</v>
      </c>
      <c r="G51" s="110" t="s">
        <v>1230</v>
      </c>
      <c r="H51" s="110" t="s">
        <v>1230</v>
      </c>
      <c r="I51" s="111" t="s">
        <v>1333</v>
      </c>
      <c r="J51" s="110" t="s">
        <v>1210</v>
      </c>
      <c r="K51" s="110" t="s">
        <v>1230</v>
      </c>
      <c r="L51" s="112">
        <v>3</v>
      </c>
      <c r="M51" s="112">
        <v>0</v>
      </c>
      <c r="N51" s="112">
        <v>1</v>
      </c>
      <c r="O51" s="110" t="s">
        <v>1210</v>
      </c>
      <c r="P51" s="110" t="s">
        <v>1230</v>
      </c>
      <c r="Q51" s="117"/>
      <c r="R51" s="113" t="s">
        <v>1303</v>
      </c>
      <c r="S51" s="101" t="str">
        <f t="shared" si="0"/>
        <v>Ok</v>
      </c>
      <c r="T51" s="6">
        <f>IFERROR(VLOOKUP(D51,'[1]2020 год'!$C:$J,8,0),IFERROR(VLOOKUP(D51,'[1]2020 год'!$C:$J,7,0),""))</f>
        <v>32028</v>
      </c>
    </row>
    <row r="52" spans="1:20" ht="42.6" thickTop="1" thickBot="1" x14ac:dyDescent="0.3">
      <c r="A52" s="107">
        <v>48</v>
      </c>
      <c r="B52" s="108" t="s">
        <v>88</v>
      </c>
      <c r="C52" s="108" t="s">
        <v>1285</v>
      </c>
      <c r="D52" s="108" t="s">
        <v>97</v>
      </c>
      <c r="E52" s="124">
        <v>38082</v>
      </c>
      <c r="F52" s="109" t="s">
        <v>1230</v>
      </c>
      <c r="G52" s="110" t="s">
        <v>1230</v>
      </c>
      <c r="H52" s="110" t="s">
        <v>1230</v>
      </c>
      <c r="I52" s="111" t="s">
        <v>1333</v>
      </c>
      <c r="J52" s="110" t="s">
        <v>1210</v>
      </c>
      <c r="K52" s="110" t="s">
        <v>1230</v>
      </c>
      <c r="L52" s="112">
        <v>3</v>
      </c>
      <c r="M52" s="112">
        <v>0</v>
      </c>
      <c r="N52" s="112">
        <v>1</v>
      </c>
      <c r="O52" s="110" t="s">
        <v>1210</v>
      </c>
      <c r="P52" s="110" t="s">
        <v>1230</v>
      </c>
      <c r="Q52" s="117"/>
      <c r="R52" s="113" t="s">
        <v>1303</v>
      </c>
      <c r="S52" s="101" t="str">
        <f t="shared" si="0"/>
        <v>Ok</v>
      </c>
      <c r="T52" s="6">
        <f>IFERROR(VLOOKUP(D52,'[1]2020 год'!$C:$J,8,0),IFERROR(VLOOKUP(D52,'[1]2020 год'!$C:$J,7,0),""))</f>
        <v>38082</v>
      </c>
    </row>
    <row r="53" spans="1:20" ht="42.6" thickTop="1" thickBot="1" x14ac:dyDescent="0.3">
      <c r="A53" s="107">
        <v>49</v>
      </c>
      <c r="B53" s="108" t="s">
        <v>88</v>
      </c>
      <c r="C53" s="108" t="s">
        <v>1285</v>
      </c>
      <c r="D53" s="108" t="s">
        <v>98</v>
      </c>
      <c r="E53" s="124">
        <v>19416</v>
      </c>
      <c r="F53" s="109" t="s">
        <v>1230</v>
      </c>
      <c r="G53" s="110" t="s">
        <v>1230</v>
      </c>
      <c r="H53" s="110" t="s">
        <v>1230</v>
      </c>
      <c r="I53" s="111" t="s">
        <v>1333</v>
      </c>
      <c r="J53" s="110" t="s">
        <v>1210</v>
      </c>
      <c r="K53" s="110" t="s">
        <v>1230</v>
      </c>
      <c r="L53" s="112">
        <v>3</v>
      </c>
      <c r="M53" s="112">
        <v>0</v>
      </c>
      <c r="N53" s="112">
        <v>1</v>
      </c>
      <c r="O53" s="110" t="s">
        <v>1210</v>
      </c>
      <c r="P53" s="110" t="s">
        <v>1230</v>
      </c>
      <c r="Q53" s="117"/>
      <c r="R53" s="113" t="s">
        <v>1303</v>
      </c>
      <c r="S53" s="101" t="str">
        <f t="shared" si="0"/>
        <v>Ok</v>
      </c>
      <c r="T53" s="6">
        <f>IFERROR(VLOOKUP(D53,'[1]2020 год'!$C:$J,8,0),IFERROR(VLOOKUP(D53,'[1]2020 год'!$C:$J,7,0),""))</f>
        <v>19416</v>
      </c>
    </row>
    <row r="54" spans="1:20" ht="42.6" thickTop="1" thickBot="1" x14ac:dyDescent="0.3">
      <c r="A54" s="107">
        <v>50</v>
      </c>
      <c r="B54" s="108" t="s">
        <v>88</v>
      </c>
      <c r="C54" s="108" t="s">
        <v>1285</v>
      </c>
      <c r="D54" s="108" t="s">
        <v>99</v>
      </c>
      <c r="E54" s="124">
        <v>18830</v>
      </c>
      <c r="F54" s="109" t="s">
        <v>1230</v>
      </c>
      <c r="G54" s="110" t="s">
        <v>1230</v>
      </c>
      <c r="H54" s="110" t="s">
        <v>1230</v>
      </c>
      <c r="I54" s="111" t="s">
        <v>1333</v>
      </c>
      <c r="J54" s="110" t="s">
        <v>1210</v>
      </c>
      <c r="K54" s="110" t="s">
        <v>1230</v>
      </c>
      <c r="L54" s="112">
        <v>3</v>
      </c>
      <c r="M54" s="112">
        <v>0</v>
      </c>
      <c r="N54" s="112">
        <v>1</v>
      </c>
      <c r="O54" s="110" t="s">
        <v>1210</v>
      </c>
      <c r="P54" s="110" t="s">
        <v>1230</v>
      </c>
      <c r="Q54" s="117"/>
      <c r="R54" s="113" t="s">
        <v>1303</v>
      </c>
      <c r="S54" s="101" t="str">
        <f t="shared" si="0"/>
        <v>Ok</v>
      </c>
      <c r="T54" s="6">
        <f>IFERROR(VLOOKUP(D54,'[1]2020 год'!$C:$J,8,0),IFERROR(VLOOKUP(D54,'[1]2020 год'!$C:$J,7,0),""))</f>
        <v>18830</v>
      </c>
    </row>
    <row r="55" spans="1:20" ht="42.6" thickTop="1" thickBot="1" x14ac:dyDescent="0.3">
      <c r="A55" s="107">
        <v>51</v>
      </c>
      <c r="B55" s="108" t="s">
        <v>88</v>
      </c>
      <c r="C55" s="108" t="s">
        <v>1285</v>
      </c>
      <c r="D55" s="108" t="s">
        <v>100</v>
      </c>
      <c r="E55" s="124">
        <v>10041</v>
      </c>
      <c r="F55" s="109" t="s">
        <v>1230</v>
      </c>
      <c r="G55" s="110" t="s">
        <v>1230</v>
      </c>
      <c r="H55" s="110" t="s">
        <v>1230</v>
      </c>
      <c r="I55" s="111" t="s">
        <v>1333</v>
      </c>
      <c r="J55" s="110" t="s">
        <v>1210</v>
      </c>
      <c r="K55" s="110" t="s">
        <v>1230</v>
      </c>
      <c r="L55" s="112">
        <v>3</v>
      </c>
      <c r="M55" s="112">
        <v>0</v>
      </c>
      <c r="N55" s="112">
        <v>1</v>
      </c>
      <c r="O55" s="110" t="s">
        <v>1210</v>
      </c>
      <c r="P55" s="110" t="s">
        <v>1230</v>
      </c>
      <c r="Q55" s="117"/>
      <c r="R55" s="113" t="s">
        <v>1303</v>
      </c>
      <c r="S55" s="101" t="str">
        <f t="shared" si="0"/>
        <v>Ok</v>
      </c>
      <c r="T55" s="6">
        <f>IFERROR(VLOOKUP(D55,'[1]2020 год'!$C:$J,8,0),IFERROR(VLOOKUP(D55,'[1]2020 год'!$C:$J,7,0),""))</f>
        <v>10041</v>
      </c>
    </row>
    <row r="56" spans="1:20" ht="42.6" thickTop="1" thickBot="1" x14ac:dyDescent="0.3">
      <c r="A56" s="107">
        <v>52</v>
      </c>
      <c r="B56" s="108" t="s">
        <v>88</v>
      </c>
      <c r="C56" s="108" t="s">
        <v>1286</v>
      </c>
      <c r="D56" s="108" t="s">
        <v>101</v>
      </c>
      <c r="E56" s="124">
        <v>182291</v>
      </c>
      <c r="F56" s="109" t="s">
        <v>1230</v>
      </c>
      <c r="G56" s="110" t="s">
        <v>1230</v>
      </c>
      <c r="H56" s="110" t="s">
        <v>1230</v>
      </c>
      <c r="I56" s="111" t="s">
        <v>1333</v>
      </c>
      <c r="J56" s="110" t="s">
        <v>1210</v>
      </c>
      <c r="K56" s="110" t="s">
        <v>1230</v>
      </c>
      <c r="L56" s="112">
        <v>2</v>
      </c>
      <c r="M56" s="112">
        <v>0</v>
      </c>
      <c r="N56" s="112">
        <v>1</v>
      </c>
      <c r="O56" s="110" t="s">
        <v>1210</v>
      </c>
      <c r="P56" s="110" t="s">
        <v>1230</v>
      </c>
      <c r="Q56" s="117"/>
      <c r="R56" s="113" t="s">
        <v>1303</v>
      </c>
      <c r="S56" s="101" t="str">
        <f t="shared" si="0"/>
        <v>Ok</v>
      </c>
      <c r="T56" s="6">
        <f>IFERROR(VLOOKUP(D56,'[1]2020 год'!$C:$J,8,0),IFERROR(VLOOKUP(D56,'[1]2020 год'!$C:$J,7,0),""))</f>
        <v>182291</v>
      </c>
    </row>
    <row r="57" spans="1:20" ht="42.6" thickTop="1" thickBot="1" x14ac:dyDescent="0.3">
      <c r="A57" s="107">
        <v>53</v>
      </c>
      <c r="B57" s="108" t="s">
        <v>102</v>
      </c>
      <c r="C57" s="108" t="s">
        <v>1286</v>
      </c>
      <c r="D57" s="108" t="s">
        <v>103</v>
      </c>
      <c r="E57" s="124">
        <v>534241</v>
      </c>
      <c r="F57" s="109" t="s">
        <v>1230</v>
      </c>
      <c r="G57" s="110" t="s">
        <v>1230</v>
      </c>
      <c r="H57" s="110" t="s">
        <v>1230</v>
      </c>
      <c r="I57" s="111" t="s">
        <v>1333</v>
      </c>
      <c r="J57" s="110" t="s">
        <v>1210</v>
      </c>
      <c r="K57" s="110" t="s">
        <v>1230</v>
      </c>
      <c r="L57" s="112">
        <v>2</v>
      </c>
      <c r="M57" s="112">
        <v>0</v>
      </c>
      <c r="N57" s="112">
        <v>1</v>
      </c>
      <c r="O57" s="110" t="s">
        <v>1210</v>
      </c>
      <c r="P57" s="110" t="s">
        <v>1230</v>
      </c>
      <c r="Q57" s="117"/>
      <c r="R57" s="113" t="s">
        <v>42</v>
      </c>
      <c r="S57" s="101" t="str">
        <f t="shared" si="0"/>
        <v>Ok</v>
      </c>
      <c r="T57" s="6">
        <f>IFERROR(VLOOKUP(D57,'[1]2020 год'!$C:$J,8,0),IFERROR(VLOOKUP(D57,'[1]2020 год'!$C:$J,7,0),""))</f>
        <v>534241</v>
      </c>
    </row>
    <row r="58" spans="1:20" ht="42.6" thickTop="1" thickBot="1" x14ac:dyDescent="0.3">
      <c r="A58" s="107">
        <v>54</v>
      </c>
      <c r="B58" s="108" t="s">
        <v>102</v>
      </c>
      <c r="C58" s="108" t="s">
        <v>1285</v>
      </c>
      <c r="D58" s="108" t="s">
        <v>104</v>
      </c>
      <c r="E58" s="124">
        <v>36955</v>
      </c>
      <c r="F58" s="109" t="s">
        <v>1230</v>
      </c>
      <c r="G58" s="110" t="s">
        <v>1230</v>
      </c>
      <c r="H58" s="110" t="s">
        <v>1230</v>
      </c>
      <c r="I58" s="111" t="s">
        <v>1333</v>
      </c>
      <c r="J58" s="110" t="s">
        <v>1210</v>
      </c>
      <c r="K58" s="110" t="s">
        <v>1230</v>
      </c>
      <c r="L58" s="112">
        <v>3</v>
      </c>
      <c r="M58" s="112">
        <v>0</v>
      </c>
      <c r="N58" s="112">
        <v>1</v>
      </c>
      <c r="O58" s="110" t="s">
        <v>1210</v>
      </c>
      <c r="P58" s="110" t="s">
        <v>1230</v>
      </c>
      <c r="Q58" s="117"/>
      <c r="R58" s="113" t="s">
        <v>42</v>
      </c>
      <c r="S58" s="101" t="str">
        <f t="shared" si="0"/>
        <v>Ok</v>
      </c>
      <c r="T58" s="6">
        <f>IFERROR(VLOOKUP(D58,'[1]2020 год'!$C:$J,8,0),IFERROR(VLOOKUP(D58,'[1]2020 год'!$C:$J,7,0),""))</f>
        <v>36955</v>
      </c>
    </row>
    <row r="59" spans="1:20" ht="42.6" thickTop="1" thickBot="1" x14ac:dyDescent="0.3">
      <c r="A59" s="107">
        <v>55</v>
      </c>
      <c r="B59" s="108" t="s">
        <v>102</v>
      </c>
      <c r="C59" s="108" t="s">
        <v>1285</v>
      </c>
      <c r="D59" s="108" t="s">
        <v>105</v>
      </c>
      <c r="E59" s="124">
        <v>10136</v>
      </c>
      <c r="F59" s="109" t="s">
        <v>1230</v>
      </c>
      <c r="G59" s="110" t="s">
        <v>1230</v>
      </c>
      <c r="H59" s="110" t="s">
        <v>1230</v>
      </c>
      <c r="I59" s="111" t="s">
        <v>1333</v>
      </c>
      <c r="J59" s="110" t="s">
        <v>1210</v>
      </c>
      <c r="K59" s="110" t="s">
        <v>1230</v>
      </c>
      <c r="L59" s="112">
        <v>3</v>
      </c>
      <c r="M59" s="112">
        <v>0</v>
      </c>
      <c r="N59" s="112">
        <v>1</v>
      </c>
      <c r="O59" s="110" t="s">
        <v>1210</v>
      </c>
      <c r="P59" s="110" t="s">
        <v>1230</v>
      </c>
      <c r="Q59" s="117"/>
      <c r="R59" s="113" t="s">
        <v>42</v>
      </c>
      <c r="S59" s="101" t="str">
        <f t="shared" si="0"/>
        <v>Ok</v>
      </c>
      <c r="T59" s="6">
        <f>IFERROR(VLOOKUP(D59,'[1]2020 год'!$C:$J,8,0),IFERROR(VLOOKUP(D59,'[1]2020 год'!$C:$J,7,0),""))</f>
        <v>10136</v>
      </c>
    </row>
    <row r="60" spans="1:20" ht="42.6" thickTop="1" thickBot="1" x14ac:dyDescent="0.3">
      <c r="A60" s="107">
        <v>56</v>
      </c>
      <c r="B60" s="108" t="s">
        <v>102</v>
      </c>
      <c r="C60" s="108" t="s">
        <v>1285</v>
      </c>
      <c r="D60" s="108" t="s">
        <v>106</v>
      </c>
      <c r="E60" s="124">
        <v>27071</v>
      </c>
      <c r="F60" s="109" t="s">
        <v>1230</v>
      </c>
      <c r="G60" s="110" t="s">
        <v>1230</v>
      </c>
      <c r="H60" s="110" t="s">
        <v>1230</v>
      </c>
      <c r="I60" s="111" t="s">
        <v>1333</v>
      </c>
      <c r="J60" s="110" t="s">
        <v>1210</v>
      </c>
      <c r="K60" s="110" t="s">
        <v>1230</v>
      </c>
      <c r="L60" s="112">
        <v>3</v>
      </c>
      <c r="M60" s="112">
        <v>0</v>
      </c>
      <c r="N60" s="112">
        <v>1</v>
      </c>
      <c r="O60" s="110" t="s">
        <v>1210</v>
      </c>
      <c r="P60" s="110" t="s">
        <v>1230</v>
      </c>
      <c r="Q60" s="117"/>
      <c r="R60" s="113" t="s">
        <v>42</v>
      </c>
      <c r="S60" s="101" t="str">
        <f t="shared" si="0"/>
        <v>Ok</v>
      </c>
      <c r="T60" s="6">
        <f>IFERROR(VLOOKUP(D60,'[1]2020 год'!$C:$J,8,0),IFERROR(VLOOKUP(D60,'[1]2020 год'!$C:$J,7,0),""))</f>
        <v>27071</v>
      </c>
    </row>
    <row r="61" spans="1:20" ht="42.6" thickTop="1" thickBot="1" x14ac:dyDescent="0.3">
      <c r="A61" s="107">
        <v>57</v>
      </c>
      <c r="B61" s="108" t="s">
        <v>102</v>
      </c>
      <c r="C61" s="108" t="s">
        <v>1285</v>
      </c>
      <c r="D61" s="108" t="s">
        <v>107</v>
      </c>
      <c r="E61" s="124">
        <v>10036</v>
      </c>
      <c r="F61" s="109" t="s">
        <v>1230</v>
      </c>
      <c r="G61" s="110" t="s">
        <v>1230</v>
      </c>
      <c r="H61" s="110" t="s">
        <v>1230</v>
      </c>
      <c r="I61" s="111" t="s">
        <v>1333</v>
      </c>
      <c r="J61" s="110" t="s">
        <v>1210</v>
      </c>
      <c r="K61" s="110" t="s">
        <v>1230</v>
      </c>
      <c r="L61" s="112">
        <v>3</v>
      </c>
      <c r="M61" s="112">
        <v>0</v>
      </c>
      <c r="N61" s="112">
        <v>1</v>
      </c>
      <c r="O61" s="110" t="s">
        <v>1210</v>
      </c>
      <c r="P61" s="110" t="s">
        <v>1230</v>
      </c>
      <c r="Q61" s="117"/>
      <c r="R61" s="113" t="s">
        <v>42</v>
      </c>
      <c r="S61" s="101" t="str">
        <f t="shared" si="0"/>
        <v>Ok</v>
      </c>
      <c r="T61" s="6">
        <f>IFERROR(VLOOKUP(D61,'[1]2020 год'!$C:$J,8,0),IFERROR(VLOOKUP(D61,'[1]2020 год'!$C:$J,7,0),""))</f>
        <v>10036</v>
      </c>
    </row>
    <row r="62" spans="1:20" ht="42.6" thickTop="1" thickBot="1" x14ac:dyDescent="0.3">
      <c r="A62" s="107">
        <v>58</v>
      </c>
      <c r="B62" s="108" t="s">
        <v>102</v>
      </c>
      <c r="C62" s="108" t="s">
        <v>1285</v>
      </c>
      <c r="D62" s="108" t="s">
        <v>108</v>
      </c>
      <c r="E62" s="124">
        <v>15810</v>
      </c>
      <c r="F62" s="109" t="s">
        <v>1230</v>
      </c>
      <c r="G62" s="110" t="s">
        <v>1230</v>
      </c>
      <c r="H62" s="110" t="s">
        <v>1230</v>
      </c>
      <c r="I62" s="111" t="s">
        <v>1333</v>
      </c>
      <c r="J62" s="110" t="s">
        <v>1210</v>
      </c>
      <c r="K62" s="110" t="s">
        <v>1230</v>
      </c>
      <c r="L62" s="112">
        <v>3</v>
      </c>
      <c r="M62" s="112">
        <v>0</v>
      </c>
      <c r="N62" s="112">
        <v>1</v>
      </c>
      <c r="O62" s="110" t="s">
        <v>1210</v>
      </c>
      <c r="P62" s="110" t="s">
        <v>1230</v>
      </c>
      <c r="Q62" s="117"/>
      <c r="R62" s="113" t="s">
        <v>42</v>
      </c>
      <c r="S62" s="101" t="str">
        <f t="shared" si="0"/>
        <v>Ok</v>
      </c>
      <c r="T62" s="6">
        <f>IFERROR(VLOOKUP(D62,'[1]2020 год'!$C:$J,8,0),IFERROR(VLOOKUP(D62,'[1]2020 год'!$C:$J,7,0),""))</f>
        <v>15810</v>
      </c>
    </row>
    <row r="63" spans="1:20" ht="42.6" thickTop="1" thickBot="1" x14ac:dyDescent="0.3">
      <c r="A63" s="107">
        <v>59</v>
      </c>
      <c r="B63" s="108" t="s">
        <v>102</v>
      </c>
      <c r="C63" s="108" t="s">
        <v>1285</v>
      </c>
      <c r="D63" s="108" t="s">
        <v>109</v>
      </c>
      <c r="E63" s="124">
        <v>12214</v>
      </c>
      <c r="F63" s="109" t="s">
        <v>1230</v>
      </c>
      <c r="G63" s="110" t="s">
        <v>1230</v>
      </c>
      <c r="H63" s="110" t="s">
        <v>1230</v>
      </c>
      <c r="I63" s="111" t="s">
        <v>1333</v>
      </c>
      <c r="J63" s="110" t="s">
        <v>1210</v>
      </c>
      <c r="K63" s="110" t="s">
        <v>1230</v>
      </c>
      <c r="L63" s="112">
        <v>3</v>
      </c>
      <c r="M63" s="112">
        <v>0</v>
      </c>
      <c r="N63" s="112">
        <v>1</v>
      </c>
      <c r="O63" s="110" t="s">
        <v>1210</v>
      </c>
      <c r="P63" s="110" t="s">
        <v>1230</v>
      </c>
      <c r="Q63" s="117"/>
      <c r="R63" s="113" t="s">
        <v>42</v>
      </c>
      <c r="S63" s="101" t="str">
        <f t="shared" si="0"/>
        <v>Ok</v>
      </c>
      <c r="T63" s="6">
        <f>IFERROR(VLOOKUP(D63,'[1]2020 год'!$C:$J,8,0),IFERROR(VLOOKUP(D63,'[1]2020 год'!$C:$J,7,0),""))</f>
        <v>12214</v>
      </c>
    </row>
    <row r="64" spans="1:20" ht="42.6" thickTop="1" thickBot="1" x14ac:dyDescent="0.3">
      <c r="A64" s="107">
        <v>60</v>
      </c>
      <c r="B64" s="108" t="s">
        <v>102</v>
      </c>
      <c r="C64" s="108" t="s">
        <v>1285</v>
      </c>
      <c r="D64" s="108" t="s">
        <v>110</v>
      </c>
      <c r="E64" s="124">
        <v>10956</v>
      </c>
      <c r="F64" s="109" t="s">
        <v>1230</v>
      </c>
      <c r="G64" s="110" t="s">
        <v>1230</v>
      </c>
      <c r="H64" s="110" t="s">
        <v>1230</v>
      </c>
      <c r="I64" s="111" t="s">
        <v>1333</v>
      </c>
      <c r="J64" s="110" t="s">
        <v>1210</v>
      </c>
      <c r="K64" s="110" t="s">
        <v>1230</v>
      </c>
      <c r="L64" s="112">
        <v>3</v>
      </c>
      <c r="M64" s="112">
        <v>0</v>
      </c>
      <c r="N64" s="112">
        <v>1</v>
      </c>
      <c r="O64" s="110" t="s">
        <v>1210</v>
      </c>
      <c r="P64" s="110" t="s">
        <v>1230</v>
      </c>
      <c r="Q64" s="117"/>
      <c r="R64" s="113" t="s">
        <v>42</v>
      </c>
      <c r="S64" s="101" t="str">
        <f t="shared" si="0"/>
        <v>Ok</v>
      </c>
      <c r="T64" s="6">
        <f>IFERROR(VLOOKUP(D64,'[1]2020 год'!$C:$J,8,0),IFERROR(VLOOKUP(D64,'[1]2020 год'!$C:$J,7,0),""))</f>
        <v>10956</v>
      </c>
    </row>
    <row r="65" spans="1:20" ht="42.6" thickTop="1" thickBot="1" x14ac:dyDescent="0.3">
      <c r="A65" s="107">
        <v>61</v>
      </c>
      <c r="B65" s="108" t="s">
        <v>102</v>
      </c>
      <c r="C65" s="108" t="s">
        <v>1285</v>
      </c>
      <c r="D65" s="108" t="s">
        <v>111</v>
      </c>
      <c r="E65" s="124">
        <v>17786</v>
      </c>
      <c r="F65" s="109" t="s">
        <v>1230</v>
      </c>
      <c r="G65" s="110" t="s">
        <v>1230</v>
      </c>
      <c r="H65" s="110" t="s">
        <v>1230</v>
      </c>
      <c r="I65" s="111" t="s">
        <v>1333</v>
      </c>
      <c r="J65" s="110" t="s">
        <v>1210</v>
      </c>
      <c r="K65" s="110" t="s">
        <v>1230</v>
      </c>
      <c r="L65" s="112">
        <v>3</v>
      </c>
      <c r="M65" s="112">
        <v>0</v>
      </c>
      <c r="N65" s="112">
        <v>1</v>
      </c>
      <c r="O65" s="110" t="s">
        <v>1210</v>
      </c>
      <c r="P65" s="110" t="s">
        <v>1230</v>
      </c>
      <c r="Q65" s="117"/>
      <c r="R65" s="113" t="s">
        <v>42</v>
      </c>
      <c r="S65" s="101" t="str">
        <f t="shared" si="0"/>
        <v>Ok</v>
      </c>
      <c r="T65" s="6">
        <f>IFERROR(VLOOKUP(D65,'[1]2020 год'!$C:$J,8,0),IFERROR(VLOOKUP(D65,'[1]2020 год'!$C:$J,7,0),""))</f>
        <v>17786</v>
      </c>
    </row>
    <row r="66" spans="1:20" ht="42.6" thickTop="1" thickBot="1" x14ac:dyDescent="0.3">
      <c r="A66" s="107">
        <v>62</v>
      </c>
      <c r="B66" s="108" t="s">
        <v>112</v>
      </c>
      <c r="C66" s="108" t="s">
        <v>1285</v>
      </c>
      <c r="D66" s="108" t="s">
        <v>113</v>
      </c>
      <c r="E66" s="124">
        <v>38179</v>
      </c>
      <c r="F66" s="109" t="s">
        <v>1230</v>
      </c>
      <c r="G66" s="110" t="s">
        <v>1230</v>
      </c>
      <c r="H66" s="110" t="s">
        <v>1230</v>
      </c>
      <c r="I66" s="111" t="s">
        <v>1333</v>
      </c>
      <c r="J66" s="110" t="s">
        <v>1210</v>
      </c>
      <c r="K66" s="110" t="s">
        <v>1230</v>
      </c>
      <c r="L66" s="112">
        <v>3</v>
      </c>
      <c r="M66" s="112">
        <v>0</v>
      </c>
      <c r="N66" s="112">
        <v>1</v>
      </c>
      <c r="O66" s="110" t="s">
        <v>1210</v>
      </c>
      <c r="P66" s="110" t="s">
        <v>1230</v>
      </c>
      <c r="Q66" s="117"/>
      <c r="R66" s="113" t="s">
        <v>41</v>
      </c>
      <c r="S66" s="101" t="str">
        <f t="shared" si="0"/>
        <v>Ok</v>
      </c>
      <c r="T66" s="6">
        <f>IFERROR(VLOOKUP(D66,'[1]2020 год'!$C:$J,8,0),IFERROR(VLOOKUP(D66,'[1]2020 год'!$C:$J,7,0),""))</f>
        <v>38179</v>
      </c>
    </row>
    <row r="67" spans="1:20" ht="42.6" thickTop="1" thickBot="1" x14ac:dyDescent="0.3">
      <c r="A67" s="107">
        <v>63</v>
      </c>
      <c r="B67" s="108" t="s">
        <v>112</v>
      </c>
      <c r="C67" s="108" t="s">
        <v>1286</v>
      </c>
      <c r="D67" s="108" t="s">
        <v>114</v>
      </c>
      <c r="E67" s="124">
        <v>392426</v>
      </c>
      <c r="F67" s="109" t="s">
        <v>1230</v>
      </c>
      <c r="G67" s="110" t="s">
        <v>1230</v>
      </c>
      <c r="H67" s="110" t="s">
        <v>1230</v>
      </c>
      <c r="I67" s="111" t="s">
        <v>1333</v>
      </c>
      <c r="J67" s="110" t="s">
        <v>1210</v>
      </c>
      <c r="K67" s="110" t="s">
        <v>1230</v>
      </c>
      <c r="L67" s="112">
        <v>2</v>
      </c>
      <c r="M67" s="112">
        <v>0</v>
      </c>
      <c r="N67" s="112">
        <v>1</v>
      </c>
      <c r="O67" s="110" t="s">
        <v>1210</v>
      </c>
      <c r="P67" s="110" t="s">
        <v>1230</v>
      </c>
      <c r="Q67" s="117"/>
      <c r="R67" s="113" t="s">
        <v>41</v>
      </c>
      <c r="S67" s="101" t="str">
        <f t="shared" si="0"/>
        <v>Ok</v>
      </c>
      <c r="T67" s="6">
        <f>IFERROR(VLOOKUP(D67,'[1]2020 год'!$C:$J,8,0),IFERROR(VLOOKUP(D67,'[1]2020 год'!$C:$J,7,0),""))</f>
        <v>392426</v>
      </c>
    </row>
    <row r="68" spans="1:20" ht="42.6" thickTop="1" thickBot="1" x14ac:dyDescent="0.3">
      <c r="A68" s="107">
        <v>64</v>
      </c>
      <c r="B68" s="108" t="s">
        <v>112</v>
      </c>
      <c r="C68" s="108" t="s">
        <v>1285</v>
      </c>
      <c r="D68" s="108" t="s">
        <v>115</v>
      </c>
      <c r="E68" s="124">
        <v>13497</v>
      </c>
      <c r="F68" s="109" t="s">
        <v>1230</v>
      </c>
      <c r="G68" s="110" t="s">
        <v>1230</v>
      </c>
      <c r="H68" s="110" t="s">
        <v>1230</v>
      </c>
      <c r="I68" s="111" t="s">
        <v>1333</v>
      </c>
      <c r="J68" s="110" t="s">
        <v>1210</v>
      </c>
      <c r="K68" s="110" t="s">
        <v>1230</v>
      </c>
      <c r="L68" s="112">
        <v>3</v>
      </c>
      <c r="M68" s="112">
        <v>0</v>
      </c>
      <c r="N68" s="112">
        <v>1</v>
      </c>
      <c r="O68" s="110" t="s">
        <v>1210</v>
      </c>
      <c r="P68" s="110" t="s">
        <v>1230</v>
      </c>
      <c r="Q68" s="117"/>
      <c r="R68" s="113" t="s">
        <v>41</v>
      </c>
      <c r="S68" s="101" t="str">
        <f t="shared" si="0"/>
        <v>Ok</v>
      </c>
      <c r="T68" s="6">
        <f>IFERROR(VLOOKUP(D68,'[1]2020 год'!$C:$J,8,0),IFERROR(VLOOKUP(D68,'[1]2020 год'!$C:$J,7,0),""))</f>
        <v>13497</v>
      </c>
    </row>
    <row r="69" spans="1:20" ht="42.6" thickTop="1" thickBot="1" x14ac:dyDescent="0.3">
      <c r="A69" s="107">
        <v>65</v>
      </c>
      <c r="B69" s="108" t="s">
        <v>112</v>
      </c>
      <c r="C69" s="108" t="s">
        <v>1285</v>
      </c>
      <c r="D69" s="108" t="s">
        <v>116</v>
      </c>
      <c r="E69" s="124">
        <v>34193</v>
      </c>
      <c r="F69" s="109" t="s">
        <v>1230</v>
      </c>
      <c r="G69" s="110" t="s">
        <v>1230</v>
      </c>
      <c r="H69" s="110" t="s">
        <v>1230</v>
      </c>
      <c r="I69" s="111" t="s">
        <v>1333</v>
      </c>
      <c r="J69" s="110" t="s">
        <v>1210</v>
      </c>
      <c r="K69" s="110" t="s">
        <v>1230</v>
      </c>
      <c r="L69" s="112">
        <v>3</v>
      </c>
      <c r="M69" s="112">
        <v>0</v>
      </c>
      <c r="N69" s="112">
        <v>1</v>
      </c>
      <c r="O69" s="110" t="s">
        <v>1210</v>
      </c>
      <c r="P69" s="110" t="s">
        <v>1230</v>
      </c>
      <c r="Q69" s="117"/>
      <c r="R69" s="113" t="s">
        <v>41</v>
      </c>
      <c r="S69" s="101" t="str">
        <f t="shared" si="0"/>
        <v>Ok</v>
      </c>
      <c r="T69" s="6">
        <f>IFERROR(VLOOKUP(D69,'[1]2020 год'!$C:$J,8,0),IFERROR(VLOOKUP(D69,'[1]2020 год'!$C:$J,7,0),""))</f>
        <v>34193</v>
      </c>
    </row>
    <row r="70" spans="1:20" ht="42.6" thickTop="1" thickBot="1" x14ac:dyDescent="0.3">
      <c r="A70" s="107">
        <v>66</v>
      </c>
      <c r="B70" s="108" t="s">
        <v>112</v>
      </c>
      <c r="C70" s="108" t="s">
        <v>1285</v>
      </c>
      <c r="D70" s="108" t="s">
        <v>117</v>
      </c>
      <c r="E70" s="124">
        <v>10405</v>
      </c>
      <c r="F70" s="109" t="s">
        <v>1230</v>
      </c>
      <c r="G70" s="110" t="s">
        <v>1230</v>
      </c>
      <c r="H70" s="110" t="s">
        <v>1230</v>
      </c>
      <c r="I70" s="111" t="s">
        <v>1333</v>
      </c>
      <c r="J70" s="110" t="s">
        <v>1210</v>
      </c>
      <c r="K70" s="110" t="s">
        <v>1230</v>
      </c>
      <c r="L70" s="112">
        <v>3</v>
      </c>
      <c r="M70" s="112">
        <v>0</v>
      </c>
      <c r="N70" s="112">
        <v>1</v>
      </c>
      <c r="O70" s="110" t="s">
        <v>1210</v>
      </c>
      <c r="P70" s="110" t="s">
        <v>1230</v>
      </c>
      <c r="Q70" s="117"/>
      <c r="R70" s="113" t="s">
        <v>41</v>
      </c>
      <c r="S70" s="101" t="str">
        <f t="shared" ref="S70:S133" si="2">IF(F70="Да",IF(G70="Не выбрано","Не выбрано расписание",IF(AND(J70&lt;&gt;"Да",J70&lt;&gt;"Нет",K70&lt;&gt;"Да",K70&lt;&gt;"Нет",O70&lt;&gt;"Да",O70&lt;&gt;"Нет",P70&lt;&gt;"Да",P70&lt;&gt;"Нет"),"Не выбраны Да/Нет в подтверждении тарифа",IF(AND(OR(J70="Нет",K70="Нет",O70="Нет",P70="Нет"),Q70=""),"Не заполнен Комментарий при выборе Нет в тарифе","Ok"))),"Ok")</f>
        <v>Ok</v>
      </c>
      <c r="T70" s="6">
        <f>IFERROR(VLOOKUP(D70,'[1]2020 год'!$C:$J,8,0),IFERROR(VLOOKUP(D70,'[1]2020 год'!$C:$J,7,0),""))</f>
        <v>10405</v>
      </c>
    </row>
    <row r="71" spans="1:20" ht="42.6" thickTop="1" thickBot="1" x14ac:dyDescent="0.3">
      <c r="A71" s="107">
        <v>67</v>
      </c>
      <c r="B71" s="108" t="s">
        <v>112</v>
      </c>
      <c r="C71" s="108" t="s">
        <v>1285</v>
      </c>
      <c r="D71" s="108" t="s">
        <v>118</v>
      </c>
      <c r="E71" s="124">
        <v>86422</v>
      </c>
      <c r="F71" s="109" t="s">
        <v>1230</v>
      </c>
      <c r="G71" s="110" t="s">
        <v>1230</v>
      </c>
      <c r="H71" s="110" t="s">
        <v>1230</v>
      </c>
      <c r="I71" s="111" t="s">
        <v>1333</v>
      </c>
      <c r="J71" s="110" t="s">
        <v>1210</v>
      </c>
      <c r="K71" s="110" t="s">
        <v>1230</v>
      </c>
      <c r="L71" s="112">
        <v>3</v>
      </c>
      <c r="M71" s="112">
        <v>0</v>
      </c>
      <c r="N71" s="112">
        <v>1</v>
      </c>
      <c r="O71" s="110" t="s">
        <v>1210</v>
      </c>
      <c r="P71" s="110" t="s">
        <v>1230</v>
      </c>
      <c r="Q71" s="117"/>
      <c r="R71" s="113" t="s">
        <v>41</v>
      </c>
      <c r="S71" s="101" t="str">
        <f t="shared" si="2"/>
        <v>Ok</v>
      </c>
      <c r="T71" s="6">
        <f>IFERROR(VLOOKUP(D71,'[1]2020 год'!$C:$J,8,0),IFERROR(VLOOKUP(D71,'[1]2020 год'!$C:$J,7,0),""))</f>
        <v>86422</v>
      </c>
    </row>
    <row r="72" spans="1:20" ht="42.6" thickTop="1" thickBot="1" x14ac:dyDescent="0.3">
      <c r="A72" s="107">
        <v>68</v>
      </c>
      <c r="B72" s="108" t="s">
        <v>112</v>
      </c>
      <c r="C72" s="108" t="s">
        <v>1285</v>
      </c>
      <c r="D72" s="108" t="s">
        <v>119</v>
      </c>
      <c r="E72" s="124">
        <v>18538</v>
      </c>
      <c r="F72" s="109" t="s">
        <v>1230</v>
      </c>
      <c r="G72" s="110" t="s">
        <v>1230</v>
      </c>
      <c r="H72" s="110" t="s">
        <v>1230</v>
      </c>
      <c r="I72" s="111" t="s">
        <v>1333</v>
      </c>
      <c r="J72" s="110" t="s">
        <v>1210</v>
      </c>
      <c r="K72" s="110" t="s">
        <v>1230</v>
      </c>
      <c r="L72" s="112">
        <v>3</v>
      </c>
      <c r="M72" s="112">
        <v>0</v>
      </c>
      <c r="N72" s="112">
        <v>1</v>
      </c>
      <c r="O72" s="110" t="s">
        <v>1210</v>
      </c>
      <c r="P72" s="110" t="s">
        <v>1230</v>
      </c>
      <c r="Q72" s="117"/>
      <c r="R72" s="113" t="s">
        <v>41</v>
      </c>
      <c r="S72" s="101" t="str">
        <f t="shared" si="2"/>
        <v>Ok</v>
      </c>
      <c r="T72" s="6">
        <f>IFERROR(VLOOKUP(D72,'[1]2020 год'!$C:$J,8,0),IFERROR(VLOOKUP(D72,'[1]2020 год'!$C:$J,7,0),""))</f>
        <v>18538</v>
      </c>
    </row>
    <row r="73" spans="1:20" ht="42.6" thickTop="1" thickBot="1" x14ac:dyDescent="0.3">
      <c r="A73" s="107">
        <v>69</v>
      </c>
      <c r="B73" s="108" t="s">
        <v>112</v>
      </c>
      <c r="C73" s="108" t="s">
        <v>1285</v>
      </c>
      <c r="D73" s="108" t="s">
        <v>120</v>
      </c>
      <c r="E73" s="124">
        <v>20172</v>
      </c>
      <c r="F73" s="109" t="s">
        <v>1230</v>
      </c>
      <c r="G73" s="110" t="s">
        <v>1230</v>
      </c>
      <c r="H73" s="110" t="s">
        <v>1230</v>
      </c>
      <c r="I73" s="111" t="s">
        <v>1333</v>
      </c>
      <c r="J73" s="110" t="s">
        <v>1210</v>
      </c>
      <c r="K73" s="110" t="s">
        <v>1230</v>
      </c>
      <c r="L73" s="112">
        <v>3</v>
      </c>
      <c r="M73" s="112">
        <v>0</v>
      </c>
      <c r="N73" s="112">
        <v>1</v>
      </c>
      <c r="O73" s="110" t="s">
        <v>1210</v>
      </c>
      <c r="P73" s="110" t="s">
        <v>1230</v>
      </c>
      <c r="Q73" s="117"/>
      <c r="R73" s="113" t="s">
        <v>41</v>
      </c>
      <c r="S73" s="101" t="str">
        <f t="shared" si="2"/>
        <v>Ok</v>
      </c>
      <c r="T73" s="6">
        <f>IFERROR(VLOOKUP(D73,'[1]2020 год'!$C:$J,8,0),IFERROR(VLOOKUP(D73,'[1]2020 год'!$C:$J,7,0),""))</f>
        <v>20172</v>
      </c>
    </row>
    <row r="74" spans="1:20" ht="42.6" thickTop="1" thickBot="1" x14ac:dyDescent="0.3">
      <c r="A74" s="107">
        <v>70</v>
      </c>
      <c r="B74" s="108" t="s">
        <v>112</v>
      </c>
      <c r="C74" s="108" t="s">
        <v>1285</v>
      </c>
      <c r="D74" s="108" t="s">
        <v>121</v>
      </c>
      <c r="E74" s="124">
        <v>10375</v>
      </c>
      <c r="F74" s="109" t="s">
        <v>1230</v>
      </c>
      <c r="G74" s="110" t="s">
        <v>1230</v>
      </c>
      <c r="H74" s="110" t="s">
        <v>1230</v>
      </c>
      <c r="I74" s="111" t="s">
        <v>1333</v>
      </c>
      <c r="J74" s="110" t="s">
        <v>1210</v>
      </c>
      <c r="K74" s="110" t="s">
        <v>1230</v>
      </c>
      <c r="L74" s="112">
        <v>3</v>
      </c>
      <c r="M74" s="112">
        <v>0</v>
      </c>
      <c r="N74" s="112">
        <v>1</v>
      </c>
      <c r="O74" s="110" t="s">
        <v>1210</v>
      </c>
      <c r="P74" s="110" t="s">
        <v>1230</v>
      </c>
      <c r="Q74" s="117"/>
      <c r="R74" s="113" t="s">
        <v>41</v>
      </c>
      <c r="S74" s="101" t="str">
        <f t="shared" si="2"/>
        <v>Ok</v>
      </c>
      <c r="T74" s="6">
        <f>IFERROR(VLOOKUP(D74,'[1]2020 год'!$C:$J,8,0),IFERROR(VLOOKUP(D74,'[1]2020 год'!$C:$J,7,0),""))</f>
        <v>10375</v>
      </c>
    </row>
    <row r="75" spans="1:20" ht="42.6" thickTop="1" thickBot="1" x14ac:dyDescent="0.3">
      <c r="A75" s="107">
        <v>71</v>
      </c>
      <c r="B75" s="108" t="s">
        <v>112</v>
      </c>
      <c r="C75" s="108" t="s">
        <v>1285</v>
      </c>
      <c r="D75" s="108" t="s">
        <v>122</v>
      </c>
      <c r="E75" s="124">
        <v>10827</v>
      </c>
      <c r="F75" s="109" t="s">
        <v>1230</v>
      </c>
      <c r="G75" s="110" t="s">
        <v>1230</v>
      </c>
      <c r="H75" s="110" t="s">
        <v>1230</v>
      </c>
      <c r="I75" s="111" t="s">
        <v>1333</v>
      </c>
      <c r="J75" s="110" t="s">
        <v>1210</v>
      </c>
      <c r="K75" s="110" t="s">
        <v>1230</v>
      </c>
      <c r="L75" s="112">
        <v>3</v>
      </c>
      <c r="M75" s="112">
        <v>0</v>
      </c>
      <c r="N75" s="112">
        <v>1</v>
      </c>
      <c r="O75" s="110" t="s">
        <v>1210</v>
      </c>
      <c r="P75" s="110" t="s">
        <v>1230</v>
      </c>
      <c r="Q75" s="117"/>
      <c r="R75" s="113" t="s">
        <v>41</v>
      </c>
      <c r="S75" s="101" t="str">
        <f t="shared" si="2"/>
        <v>Ok</v>
      </c>
      <c r="T75" s="6">
        <f>IFERROR(VLOOKUP(D75,'[1]2020 год'!$C:$J,8,0),IFERROR(VLOOKUP(D75,'[1]2020 год'!$C:$J,7,0),""))</f>
        <v>10827</v>
      </c>
    </row>
    <row r="76" spans="1:20" ht="42.6" thickTop="1" thickBot="1" x14ac:dyDescent="0.3">
      <c r="A76" s="107">
        <v>72</v>
      </c>
      <c r="B76" s="108" t="s">
        <v>112</v>
      </c>
      <c r="C76" s="108" t="s">
        <v>1285</v>
      </c>
      <c r="D76" s="108" t="s">
        <v>123</v>
      </c>
      <c r="E76" s="124">
        <v>11436</v>
      </c>
      <c r="F76" s="109" t="s">
        <v>1230</v>
      </c>
      <c r="G76" s="110" t="s">
        <v>1230</v>
      </c>
      <c r="H76" s="110" t="s">
        <v>1230</v>
      </c>
      <c r="I76" s="111" t="s">
        <v>1333</v>
      </c>
      <c r="J76" s="110" t="s">
        <v>1210</v>
      </c>
      <c r="K76" s="110" t="s">
        <v>1230</v>
      </c>
      <c r="L76" s="112">
        <v>3</v>
      </c>
      <c r="M76" s="112">
        <v>0</v>
      </c>
      <c r="N76" s="112">
        <v>1</v>
      </c>
      <c r="O76" s="110" t="s">
        <v>1210</v>
      </c>
      <c r="P76" s="110" t="s">
        <v>1230</v>
      </c>
      <c r="Q76" s="117"/>
      <c r="R76" s="113" t="s">
        <v>41</v>
      </c>
      <c r="S76" s="101" t="str">
        <f t="shared" si="2"/>
        <v>Ok</v>
      </c>
      <c r="T76" s="6">
        <f>IFERROR(VLOOKUP(D76,'[1]2020 год'!$C:$J,8,0),IFERROR(VLOOKUP(D76,'[1]2020 год'!$C:$J,7,0),""))</f>
        <v>11436</v>
      </c>
    </row>
    <row r="77" spans="1:20" ht="42.6" thickTop="1" thickBot="1" x14ac:dyDescent="0.3">
      <c r="A77" s="107">
        <v>73</v>
      </c>
      <c r="B77" s="108" t="s">
        <v>112</v>
      </c>
      <c r="C77" s="108" t="s">
        <v>1286</v>
      </c>
      <c r="D77" s="108" t="s">
        <v>124</v>
      </c>
      <c r="E77" s="124">
        <v>223809</v>
      </c>
      <c r="F77" s="109" t="s">
        <v>1230</v>
      </c>
      <c r="G77" s="110" t="s">
        <v>1230</v>
      </c>
      <c r="H77" s="110" t="s">
        <v>1230</v>
      </c>
      <c r="I77" s="111" t="s">
        <v>1333</v>
      </c>
      <c r="J77" s="110" t="s">
        <v>1210</v>
      </c>
      <c r="K77" s="110" t="s">
        <v>1230</v>
      </c>
      <c r="L77" s="112">
        <v>2</v>
      </c>
      <c r="M77" s="112">
        <v>0</v>
      </c>
      <c r="N77" s="112">
        <v>1</v>
      </c>
      <c r="O77" s="110" t="s">
        <v>1210</v>
      </c>
      <c r="P77" s="110" t="s">
        <v>1230</v>
      </c>
      <c r="Q77" s="117"/>
      <c r="R77" s="113" t="s">
        <v>41</v>
      </c>
      <c r="S77" s="101" t="str">
        <f t="shared" si="2"/>
        <v>Ok</v>
      </c>
      <c r="T77" s="6">
        <f>IFERROR(VLOOKUP(D77,'[1]2020 год'!$C:$J,8,0),IFERROR(VLOOKUP(D77,'[1]2020 год'!$C:$J,7,0),""))</f>
        <v>223809</v>
      </c>
    </row>
    <row r="78" spans="1:20" ht="42.6" thickTop="1" thickBot="1" x14ac:dyDescent="0.3">
      <c r="A78" s="107">
        <v>74</v>
      </c>
      <c r="B78" s="108" t="s">
        <v>112</v>
      </c>
      <c r="C78" s="108" t="s">
        <v>1285</v>
      </c>
      <c r="D78" s="108" t="s">
        <v>125</v>
      </c>
      <c r="E78" s="124">
        <v>24038</v>
      </c>
      <c r="F78" s="109" t="s">
        <v>1230</v>
      </c>
      <c r="G78" s="110" t="s">
        <v>1230</v>
      </c>
      <c r="H78" s="110" t="s">
        <v>1230</v>
      </c>
      <c r="I78" s="111" t="s">
        <v>1333</v>
      </c>
      <c r="J78" s="110" t="s">
        <v>1210</v>
      </c>
      <c r="K78" s="110" t="s">
        <v>1230</v>
      </c>
      <c r="L78" s="112">
        <v>3</v>
      </c>
      <c r="M78" s="112">
        <v>0</v>
      </c>
      <c r="N78" s="112">
        <v>1</v>
      </c>
      <c r="O78" s="110" t="s">
        <v>1210</v>
      </c>
      <c r="P78" s="110" t="s">
        <v>1230</v>
      </c>
      <c r="Q78" s="117"/>
      <c r="R78" s="113" t="s">
        <v>41</v>
      </c>
      <c r="S78" s="101" t="str">
        <f t="shared" si="2"/>
        <v>Ok</v>
      </c>
      <c r="T78" s="6">
        <f>IFERROR(VLOOKUP(D78,'[1]2020 год'!$C:$J,8,0),IFERROR(VLOOKUP(D78,'[1]2020 год'!$C:$J,7,0),""))</f>
        <v>24038</v>
      </c>
    </row>
    <row r="79" spans="1:20" ht="42.6" thickTop="1" thickBot="1" x14ac:dyDescent="0.3">
      <c r="A79" s="107">
        <v>75</v>
      </c>
      <c r="B79" s="108" t="s">
        <v>112</v>
      </c>
      <c r="C79" s="108" t="s">
        <v>1285</v>
      </c>
      <c r="D79" s="108" t="s">
        <v>126</v>
      </c>
      <c r="E79" s="124">
        <v>14870</v>
      </c>
      <c r="F79" s="109" t="s">
        <v>1230</v>
      </c>
      <c r="G79" s="110" t="s">
        <v>1230</v>
      </c>
      <c r="H79" s="110" t="s">
        <v>1230</v>
      </c>
      <c r="I79" s="111" t="s">
        <v>1333</v>
      </c>
      <c r="J79" s="110" t="s">
        <v>1210</v>
      </c>
      <c r="K79" s="110" t="s">
        <v>1230</v>
      </c>
      <c r="L79" s="112">
        <v>3</v>
      </c>
      <c r="M79" s="112">
        <v>0</v>
      </c>
      <c r="N79" s="112">
        <v>1</v>
      </c>
      <c r="O79" s="110" t="s">
        <v>1210</v>
      </c>
      <c r="P79" s="110" t="s">
        <v>1230</v>
      </c>
      <c r="Q79" s="117"/>
      <c r="R79" s="113" t="s">
        <v>41</v>
      </c>
      <c r="S79" s="101" t="str">
        <f t="shared" si="2"/>
        <v>Ok</v>
      </c>
      <c r="T79" s="6">
        <f>IFERROR(VLOOKUP(D79,'[1]2020 год'!$C:$J,8,0),IFERROR(VLOOKUP(D79,'[1]2020 год'!$C:$J,7,0),""))</f>
        <v>14870</v>
      </c>
    </row>
    <row r="80" spans="1:20" ht="42.6" thickTop="1" thickBot="1" x14ac:dyDescent="0.3">
      <c r="A80" s="107">
        <v>76</v>
      </c>
      <c r="B80" s="108" t="s">
        <v>112</v>
      </c>
      <c r="C80" s="108" t="s">
        <v>1285</v>
      </c>
      <c r="D80" s="108" t="s">
        <v>127</v>
      </c>
      <c r="E80" s="124">
        <v>41336</v>
      </c>
      <c r="F80" s="109" t="s">
        <v>1230</v>
      </c>
      <c r="G80" s="110" t="s">
        <v>1230</v>
      </c>
      <c r="H80" s="110" t="s">
        <v>1230</v>
      </c>
      <c r="I80" s="111" t="s">
        <v>1333</v>
      </c>
      <c r="J80" s="110" t="s">
        <v>1210</v>
      </c>
      <c r="K80" s="110" t="s">
        <v>1230</v>
      </c>
      <c r="L80" s="112">
        <v>3</v>
      </c>
      <c r="M80" s="112">
        <v>0</v>
      </c>
      <c r="N80" s="112">
        <v>1</v>
      </c>
      <c r="O80" s="110" t="s">
        <v>1210</v>
      </c>
      <c r="P80" s="110" t="s">
        <v>1230</v>
      </c>
      <c r="Q80" s="117"/>
      <c r="R80" s="113" t="s">
        <v>41</v>
      </c>
      <c r="S80" s="101" t="str">
        <f t="shared" si="2"/>
        <v>Ok</v>
      </c>
      <c r="T80" s="6">
        <f>IFERROR(VLOOKUP(D80,'[1]2020 год'!$C:$J,8,0),IFERROR(VLOOKUP(D80,'[1]2020 год'!$C:$J,7,0),""))</f>
        <v>41336</v>
      </c>
    </row>
    <row r="81" spans="1:20" ht="42.6" thickTop="1" thickBot="1" x14ac:dyDescent="0.3">
      <c r="A81" s="107">
        <v>77</v>
      </c>
      <c r="B81" s="108" t="s">
        <v>128</v>
      </c>
      <c r="C81" s="108" t="s">
        <v>1286</v>
      </c>
      <c r="D81" s="108" t="s">
        <v>129</v>
      </c>
      <c r="E81" s="124">
        <v>404793</v>
      </c>
      <c r="F81" s="109" t="s">
        <v>1230</v>
      </c>
      <c r="G81" s="110" t="s">
        <v>1230</v>
      </c>
      <c r="H81" s="110" t="s">
        <v>1230</v>
      </c>
      <c r="I81" s="111" t="s">
        <v>1333</v>
      </c>
      <c r="J81" s="110" t="s">
        <v>1210</v>
      </c>
      <c r="K81" s="110" t="s">
        <v>1230</v>
      </c>
      <c r="L81" s="112">
        <v>2</v>
      </c>
      <c r="M81" s="112">
        <v>0</v>
      </c>
      <c r="N81" s="112">
        <v>1</v>
      </c>
      <c r="O81" s="110" t="s">
        <v>1210</v>
      </c>
      <c r="P81" s="110" t="s">
        <v>1230</v>
      </c>
      <c r="Q81" s="117"/>
      <c r="R81" s="113" t="s">
        <v>41</v>
      </c>
      <c r="S81" s="101" t="str">
        <f t="shared" si="2"/>
        <v>Ok</v>
      </c>
      <c r="T81" s="6">
        <f>IFERROR(VLOOKUP(D81,'[1]2020 год'!$C:$J,8,0),IFERROR(VLOOKUP(D81,'[1]2020 год'!$C:$J,7,0),""))</f>
        <v>404793</v>
      </c>
    </row>
    <row r="82" spans="1:20" ht="42.6" thickTop="1" thickBot="1" x14ac:dyDescent="0.3">
      <c r="A82" s="107">
        <v>78</v>
      </c>
      <c r="B82" s="108" t="s">
        <v>128</v>
      </c>
      <c r="C82" s="108" t="s">
        <v>1285</v>
      </c>
      <c r="D82" s="108" t="s">
        <v>130</v>
      </c>
      <c r="E82" s="124">
        <v>26483</v>
      </c>
      <c r="F82" s="109" t="s">
        <v>1230</v>
      </c>
      <c r="G82" s="110" t="s">
        <v>1230</v>
      </c>
      <c r="H82" s="110" t="s">
        <v>1230</v>
      </c>
      <c r="I82" s="111" t="s">
        <v>1333</v>
      </c>
      <c r="J82" s="110" t="s">
        <v>1210</v>
      </c>
      <c r="K82" s="110" t="s">
        <v>1230</v>
      </c>
      <c r="L82" s="112">
        <v>3</v>
      </c>
      <c r="M82" s="112">
        <v>0</v>
      </c>
      <c r="N82" s="112">
        <v>1</v>
      </c>
      <c r="O82" s="110" t="s">
        <v>1210</v>
      </c>
      <c r="P82" s="110" t="s">
        <v>1230</v>
      </c>
      <c r="Q82" s="117"/>
      <c r="R82" s="113" t="s">
        <v>41</v>
      </c>
      <c r="S82" s="101" t="str">
        <f t="shared" si="2"/>
        <v>Ok</v>
      </c>
      <c r="T82" s="6">
        <f>IFERROR(VLOOKUP(D82,'[1]2020 год'!$C:$J,8,0),IFERROR(VLOOKUP(D82,'[1]2020 год'!$C:$J,7,0),""))</f>
        <v>26483</v>
      </c>
    </row>
    <row r="83" spans="1:20" ht="42.6" thickTop="1" thickBot="1" x14ac:dyDescent="0.3">
      <c r="A83" s="107">
        <v>79</v>
      </c>
      <c r="B83" s="108" t="s">
        <v>128</v>
      </c>
      <c r="C83" s="108" t="s">
        <v>1285</v>
      </c>
      <c r="D83" s="108" t="s">
        <v>131</v>
      </c>
      <c r="E83" s="124">
        <v>16671</v>
      </c>
      <c r="F83" s="109" t="s">
        <v>1230</v>
      </c>
      <c r="G83" s="110" t="s">
        <v>1230</v>
      </c>
      <c r="H83" s="110" t="s">
        <v>1230</v>
      </c>
      <c r="I83" s="111" t="s">
        <v>1333</v>
      </c>
      <c r="J83" s="110" t="s">
        <v>1210</v>
      </c>
      <c r="K83" s="110" t="s">
        <v>1230</v>
      </c>
      <c r="L83" s="112">
        <v>3</v>
      </c>
      <c r="M83" s="112">
        <v>0</v>
      </c>
      <c r="N83" s="112">
        <v>1</v>
      </c>
      <c r="O83" s="110" t="s">
        <v>1210</v>
      </c>
      <c r="P83" s="110" t="s">
        <v>1230</v>
      </c>
      <c r="Q83" s="117"/>
      <c r="R83" s="113" t="s">
        <v>41</v>
      </c>
      <c r="S83" s="101" t="str">
        <f t="shared" si="2"/>
        <v>Ok</v>
      </c>
      <c r="T83" s="6">
        <f>IFERROR(VLOOKUP(D83,'[1]2020 год'!$C:$J,8,0),IFERROR(VLOOKUP(D83,'[1]2020 год'!$C:$J,7,0),""))</f>
        <v>16671</v>
      </c>
    </row>
    <row r="84" spans="1:20" ht="42.6" thickTop="1" thickBot="1" x14ac:dyDescent="0.3">
      <c r="A84" s="107">
        <v>80</v>
      </c>
      <c r="B84" s="108" t="s">
        <v>128</v>
      </c>
      <c r="C84" s="108" t="s">
        <v>1285</v>
      </c>
      <c r="D84" s="108" t="s">
        <v>132</v>
      </c>
      <c r="E84" s="124">
        <v>17466</v>
      </c>
      <c r="F84" s="109" t="s">
        <v>1230</v>
      </c>
      <c r="G84" s="110" t="s">
        <v>1230</v>
      </c>
      <c r="H84" s="110" t="s">
        <v>1230</v>
      </c>
      <c r="I84" s="111" t="s">
        <v>1333</v>
      </c>
      <c r="J84" s="110" t="s">
        <v>1210</v>
      </c>
      <c r="K84" s="110" t="s">
        <v>1230</v>
      </c>
      <c r="L84" s="112">
        <v>3</v>
      </c>
      <c r="M84" s="112">
        <v>0</v>
      </c>
      <c r="N84" s="112">
        <v>1</v>
      </c>
      <c r="O84" s="110" t="s">
        <v>1210</v>
      </c>
      <c r="P84" s="110" t="s">
        <v>1230</v>
      </c>
      <c r="Q84" s="117"/>
      <c r="R84" s="113" t="s">
        <v>41</v>
      </c>
      <c r="S84" s="101" t="str">
        <f t="shared" si="2"/>
        <v>Ok</v>
      </c>
      <c r="T84" s="6">
        <f>IFERROR(VLOOKUP(D84,'[1]2020 год'!$C:$J,8,0),IFERROR(VLOOKUP(D84,'[1]2020 год'!$C:$J,7,0),""))</f>
        <v>17466</v>
      </c>
    </row>
    <row r="85" spans="1:20" ht="42.6" thickTop="1" thickBot="1" x14ac:dyDescent="0.3">
      <c r="A85" s="107">
        <v>81</v>
      </c>
      <c r="B85" s="108" t="s">
        <v>128</v>
      </c>
      <c r="C85" s="108" t="s">
        <v>1285</v>
      </c>
      <c r="D85" s="108" t="s">
        <v>133</v>
      </c>
      <c r="E85" s="124">
        <v>12349</v>
      </c>
      <c r="F85" s="109" t="s">
        <v>1230</v>
      </c>
      <c r="G85" s="110" t="s">
        <v>1230</v>
      </c>
      <c r="H85" s="110" t="s">
        <v>1230</v>
      </c>
      <c r="I85" s="111" t="s">
        <v>1333</v>
      </c>
      <c r="J85" s="110" t="s">
        <v>1210</v>
      </c>
      <c r="K85" s="110" t="s">
        <v>1230</v>
      </c>
      <c r="L85" s="112">
        <v>3</v>
      </c>
      <c r="M85" s="112">
        <v>0</v>
      </c>
      <c r="N85" s="112">
        <v>1</v>
      </c>
      <c r="O85" s="110" t="s">
        <v>1210</v>
      </c>
      <c r="P85" s="110" t="s">
        <v>1230</v>
      </c>
      <c r="Q85" s="117"/>
      <c r="R85" s="113" t="s">
        <v>41</v>
      </c>
      <c r="S85" s="101" t="str">
        <f t="shared" si="2"/>
        <v>Ok</v>
      </c>
      <c r="T85" s="6">
        <f>IFERROR(VLOOKUP(D85,'[1]2020 год'!$C:$J,8,0),IFERROR(VLOOKUP(D85,'[1]2020 год'!$C:$J,7,0),""))</f>
        <v>12349</v>
      </c>
    </row>
    <row r="86" spans="1:20" ht="42.6" thickTop="1" thickBot="1" x14ac:dyDescent="0.3">
      <c r="A86" s="107">
        <v>82</v>
      </c>
      <c r="B86" s="108" t="s">
        <v>128</v>
      </c>
      <c r="C86" s="108" t="s">
        <v>1285</v>
      </c>
      <c r="D86" s="108" t="s">
        <v>134</v>
      </c>
      <c r="E86" s="124">
        <v>12848</v>
      </c>
      <c r="F86" s="109" t="s">
        <v>1230</v>
      </c>
      <c r="G86" s="110" t="s">
        <v>1230</v>
      </c>
      <c r="H86" s="110" t="s">
        <v>1230</v>
      </c>
      <c r="I86" s="111" t="s">
        <v>1333</v>
      </c>
      <c r="J86" s="110" t="s">
        <v>1210</v>
      </c>
      <c r="K86" s="110" t="s">
        <v>1230</v>
      </c>
      <c r="L86" s="112">
        <v>3</v>
      </c>
      <c r="M86" s="112">
        <v>0</v>
      </c>
      <c r="N86" s="112">
        <v>1</v>
      </c>
      <c r="O86" s="110" t="s">
        <v>1210</v>
      </c>
      <c r="P86" s="110" t="s">
        <v>1230</v>
      </c>
      <c r="Q86" s="117"/>
      <c r="R86" s="113" t="s">
        <v>41</v>
      </c>
      <c r="S86" s="101" t="str">
        <f t="shared" si="2"/>
        <v>Ok</v>
      </c>
      <c r="T86" s="6">
        <f>IFERROR(VLOOKUP(D86,'[1]2020 год'!$C:$J,8,0),IFERROR(VLOOKUP(D86,'[1]2020 год'!$C:$J,7,0),""))</f>
        <v>12848</v>
      </c>
    </row>
    <row r="87" spans="1:20" ht="42.6" thickTop="1" thickBot="1" x14ac:dyDescent="0.3">
      <c r="A87" s="107">
        <v>83</v>
      </c>
      <c r="B87" s="108" t="s">
        <v>128</v>
      </c>
      <c r="C87" s="108" t="s">
        <v>1285</v>
      </c>
      <c r="D87" s="108" t="s">
        <v>135</v>
      </c>
      <c r="E87" s="124">
        <v>63050</v>
      </c>
      <c r="F87" s="109" t="s">
        <v>1230</v>
      </c>
      <c r="G87" s="110" t="s">
        <v>1230</v>
      </c>
      <c r="H87" s="110" t="s">
        <v>1230</v>
      </c>
      <c r="I87" s="111" t="s">
        <v>1333</v>
      </c>
      <c r="J87" s="110" t="s">
        <v>1210</v>
      </c>
      <c r="K87" s="110" t="s">
        <v>1230</v>
      </c>
      <c r="L87" s="112">
        <v>3</v>
      </c>
      <c r="M87" s="112">
        <v>0</v>
      </c>
      <c r="N87" s="112">
        <v>1</v>
      </c>
      <c r="O87" s="110" t="s">
        <v>1210</v>
      </c>
      <c r="P87" s="110" t="s">
        <v>1230</v>
      </c>
      <c r="Q87" s="117"/>
      <c r="R87" s="113" t="s">
        <v>41</v>
      </c>
      <c r="S87" s="101" t="str">
        <f t="shared" si="2"/>
        <v>Ok</v>
      </c>
      <c r="T87" s="6">
        <f>IFERROR(VLOOKUP(D87,'[1]2020 год'!$C:$J,8,0),IFERROR(VLOOKUP(D87,'[1]2020 год'!$C:$J,7,0),""))</f>
        <v>63050</v>
      </c>
    </row>
    <row r="88" spans="1:20" ht="42.6" thickTop="1" thickBot="1" x14ac:dyDescent="0.3">
      <c r="A88" s="107">
        <v>84</v>
      </c>
      <c r="B88" s="108" t="s">
        <v>128</v>
      </c>
      <c r="C88" s="108" t="s">
        <v>1285</v>
      </c>
      <c r="D88" s="108" t="s">
        <v>136</v>
      </c>
      <c r="E88" s="124">
        <v>14301</v>
      </c>
      <c r="F88" s="109" t="s">
        <v>1230</v>
      </c>
      <c r="G88" s="110" t="s">
        <v>1230</v>
      </c>
      <c r="H88" s="110" t="s">
        <v>1230</v>
      </c>
      <c r="I88" s="111" t="s">
        <v>1333</v>
      </c>
      <c r="J88" s="110" t="s">
        <v>1210</v>
      </c>
      <c r="K88" s="110" t="s">
        <v>1230</v>
      </c>
      <c r="L88" s="112">
        <v>3</v>
      </c>
      <c r="M88" s="112">
        <v>0</v>
      </c>
      <c r="N88" s="112">
        <v>1</v>
      </c>
      <c r="O88" s="110" t="s">
        <v>1210</v>
      </c>
      <c r="P88" s="110" t="s">
        <v>1230</v>
      </c>
      <c r="Q88" s="117"/>
      <c r="R88" s="113" t="s">
        <v>41</v>
      </c>
      <c r="S88" s="101" t="str">
        <f t="shared" si="2"/>
        <v>Ok</v>
      </c>
      <c r="T88" s="6">
        <f>IFERROR(VLOOKUP(D88,'[1]2020 год'!$C:$J,8,0),IFERROR(VLOOKUP(D88,'[1]2020 год'!$C:$J,7,0),""))</f>
        <v>14301</v>
      </c>
    </row>
    <row r="89" spans="1:20" ht="42.6" thickTop="1" thickBot="1" x14ac:dyDescent="0.3">
      <c r="A89" s="107">
        <v>85</v>
      </c>
      <c r="B89" s="108" t="s">
        <v>128</v>
      </c>
      <c r="C89" s="108" t="s">
        <v>1285</v>
      </c>
      <c r="D89" s="108" t="s">
        <v>137</v>
      </c>
      <c r="E89" s="124">
        <v>39725</v>
      </c>
      <c r="F89" s="109" t="s">
        <v>1230</v>
      </c>
      <c r="G89" s="110" t="s">
        <v>1230</v>
      </c>
      <c r="H89" s="110" t="s">
        <v>1230</v>
      </c>
      <c r="I89" s="111" t="s">
        <v>1333</v>
      </c>
      <c r="J89" s="110" t="s">
        <v>1210</v>
      </c>
      <c r="K89" s="110" t="s">
        <v>1230</v>
      </c>
      <c r="L89" s="112">
        <v>3</v>
      </c>
      <c r="M89" s="112">
        <v>0</v>
      </c>
      <c r="N89" s="112">
        <v>1</v>
      </c>
      <c r="O89" s="110" t="s">
        <v>1210</v>
      </c>
      <c r="P89" s="110" t="s">
        <v>1230</v>
      </c>
      <c r="Q89" s="117"/>
      <c r="R89" s="113" t="s">
        <v>41</v>
      </c>
      <c r="S89" s="101" t="str">
        <f t="shared" si="2"/>
        <v>Ok</v>
      </c>
      <c r="T89" s="6">
        <f>IFERROR(VLOOKUP(D89,'[1]2020 год'!$C:$J,8,0),IFERROR(VLOOKUP(D89,'[1]2020 год'!$C:$J,7,0),""))</f>
        <v>39725</v>
      </c>
    </row>
    <row r="90" spans="1:20" ht="42.6" thickTop="1" thickBot="1" x14ac:dyDescent="0.3">
      <c r="A90" s="107">
        <v>86</v>
      </c>
      <c r="B90" s="108" t="s">
        <v>128</v>
      </c>
      <c r="C90" s="108" t="s">
        <v>1285</v>
      </c>
      <c r="D90" s="108" t="s">
        <v>138</v>
      </c>
      <c r="E90" s="124">
        <v>16539</v>
      </c>
      <c r="F90" s="109" t="s">
        <v>1230</v>
      </c>
      <c r="G90" s="110" t="s">
        <v>1230</v>
      </c>
      <c r="H90" s="110" t="s">
        <v>1230</v>
      </c>
      <c r="I90" s="111" t="s">
        <v>1333</v>
      </c>
      <c r="J90" s="110" t="s">
        <v>1210</v>
      </c>
      <c r="K90" s="110" t="s">
        <v>1230</v>
      </c>
      <c r="L90" s="112">
        <v>3</v>
      </c>
      <c r="M90" s="112">
        <v>0</v>
      </c>
      <c r="N90" s="112">
        <v>1</v>
      </c>
      <c r="O90" s="110" t="s">
        <v>1210</v>
      </c>
      <c r="P90" s="110" t="s">
        <v>1230</v>
      </c>
      <c r="Q90" s="117"/>
      <c r="R90" s="113" t="s">
        <v>41</v>
      </c>
      <c r="S90" s="101" t="str">
        <f t="shared" si="2"/>
        <v>Ok</v>
      </c>
      <c r="T90" s="6">
        <f>IFERROR(VLOOKUP(D90,'[1]2020 год'!$C:$J,8,0),IFERROR(VLOOKUP(D90,'[1]2020 год'!$C:$J,7,0),""))</f>
        <v>16539</v>
      </c>
    </row>
    <row r="91" spans="1:20" ht="42.6" thickTop="1" thickBot="1" x14ac:dyDescent="0.3">
      <c r="A91" s="107">
        <v>87</v>
      </c>
      <c r="B91" s="108" t="s">
        <v>128</v>
      </c>
      <c r="C91" s="108" t="s">
        <v>1285</v>
      </c>
      <c r="D91" s="108" t="s">
        <v>139</v>
      </c>
      <c r="E91" s="124">
        <v>16532</v>
      </c>
      <c r="F91" s="109" t="s">
        <v>1230</v>
      </c>
      <c r="G91" s="110" t="s">
        <v>1230</v>
      </c>
      <c r="H91" s="110" t="s">
        <v>1230</v>
      </c>
      <c r="I91" s="111" t="s">
        <v>1333</v>
      </c>
      <c r="J91" s="110" t="s">
        <v>1210</v>
      </c>
      <c r="K91" s="110" t="s">
        <v>1230</v>
      </c>
      <c r="L91" s="112">
        <v>3</v>
      </c>
      <c r="M91" s="112">
        <v>0</v>
      </c>
      <c r="N91" s="112">
        <v>1</v>
      </c>
      <c r="O91" s="110" t="s">
        <v>1210</v>
      </c>
      <c r="P91" s="110" t="s">
        <v>1230</v>
      </c>
      <c r="Q91" s="117"/>
      <c r="R91" s="113" t="s">
        <v>41</v>
      </c>
      <c r="S91" s="101" t="str">
        <f t="shared" si="2"/>
        <v>Ok</v>
      </c>
      <c r="T91" s="6">
        <f>IFERROR(VLOOKUP(D91,'[1]2020 год'!$C:$J,8,0),IFERROR(VLOOKUP(D91,'[1]2020 год'!$C:$J,7,0),""))</f>
        <v>16532</v>
      </c>
    </row>
    <row r="92" spans="1:20" ht="42.6" thickTop="1" thickBot="1" x14ac:dyDescent="0.3">
      <c r="A92" s="107">
        <v>88</v>
      </c>
      <c r="B92" s="108" t="s">
        <v>128</v>
      </c>
      <c r="C92" s="108" t="s">
        <v>1285</v>
      </c>
      <c r="D92" s="108" t="s">
        <v>140</v>
      </c>
      <c r="E92" s="124">
        <v>18321</v>
      </c>
      <c r="F92" s="109" t="s">
        <v>1230</v>
      </c>
      <c r="G92" s="110" t="s">
        <v>1230</v>
      </c>
      <c r="H92" s="110" t="s">
        <v>1230</v>
      </c>
      <c r="I92" s="111" t="s">
        <v>1333</v>
      </c>
      <c r="J92" s="110" t="s">
        <v>1210</v>
      </c>
      <c r="K92" s="110" t="s">
        <v>1230</v>
      </c>
      <c r="L92" s="112">
        <v>3</v>
      </c>
      <c r="M92" s="112">
        <v>0</v>
      </c>
      <c r="N92" s="112">
        <v>1</v>
      </c>
      <c r="O92" s="110" t="s">
        <v>1210</v>
      </c>
      <c r="P92" s="110" t="s">
        <v>1230</v>
      </c>
      <c r="Q92" s="117"/>
      <c r="R92" s="113" t="s">
        <v>41</v>
      </c>
      <c r="S92" s="101" t="str">
        <f t="shared" si="2"/>
        <v>Ok</v>
      </c>
      <c r="T92" s="6">
        <f>IFERROR(VLOOKUP(D92,'[1]2020 год'!$C:$J,8,0),IFERROR(VLOOKUP(D92,'[1]2020 год'!$C:$J,7,0),""))</f>
        <v>18321</v>
      </c>
    </row>
    <row r="93" spans="1:20" ht="42.6" thickTop="1" thickBot="1" x14ac:dyDescent="0.3">
      <c r="A93" s="107">
        <v>89</v>
      </c>
      <c r="B93" s="108" t="s">
        <v>128</v>
      </c>
      <c r="C93" s="108" t="s">
        <v>1285</v>
      </c>
      <c r="D93" s="108" t="s">
        <v>141</v>
      </c>
      <c r="E93" s="124">
        <v>10814</v>
      </c>
      <c r="F93" s="109" t="s">
        <v>1230</v>
      </c>
      <c r="G93" s="110" t="s">
        <v>1230</v>
      </c>
      <c r="H93" s="110" t="s">
        <v>1230</v>
      </c>
      <c r="I93" s="111" t="s">
        <v>1333</v>
      </c>
      <c r="J93" s="110" t="s">
        <v>1210</v>
      </c>
      <c r="K93" s="110" t="s">
        <v>1230</v>
      </c>
      <c r="L93" s="112">
        <v>3</v>
      </c>
      <c r="M93" s="112">
        <v>0</v>
      </c>
      <c r="N93" s="112">
        <v>1</v>
      </c>
      <c r="O93" s="110" t="s">
        <v>1210</v>
      </c>
      <c r="P93" s="110" t="s">
        <v>1230</v>
      </c>
      <c r="Q93" s="117"/>
      <c r="R93" s="113" t="s">
        <v>41</v>
      </c>
      <c r="S93" s="101" t="str">
        <f t="shared" si="2"/>
        <v>Ok</v>
      </c>
      <c r="T93" s="6">
        <f>IFERROR(VLOOKUP(D93,'[1]2020 год'!$C:$J,8,0),IFERROR(VLOOKUP(D93,'[1]2020 год'!$C:$J,7,0),""))</f>
        <v>10814</v>
      </c>
    </row>
    <row r="94" spans="1:20" ht="42.6" thickTop="1" thickBot="1" x14ac:dyDescent="0.3">
      <c r="A94" s="107">
        <v>90</v>
      </c>
      <c r="B94" s="108" t="s">
        <v>128</v>
      </c>
      <c r="C94" s="108" t="s">
        <v>1285</v>
      </c>
      <c r="D94" s="108" t="s">
        <v>142</v>
      </c>
      <c r="E94" s="124">
        <v>13695</v>
      </c>
      <c r="F94" s="109" t="s">
        <v>1230</v>
      </c>
      <c r="G94" s="110" t="s">
        <v>1230</v>
      </c>
      <c r="H94" s="110" t="s">
        <v>1230</v>
      </c>
      <c r="I94" s="111" t="s">
        <v>1333</v>
      </c>
      <c r="J94" s="110" t="s">
        <v>1210</v>
      </c>
      <c r="K94" s="110" t="s">
        <v>1230</v>
      </c>
      <c r="L94" s="112">
        <v>3</v>
      </c>
      <c r="M94" s="112">
        <v>0</v>
      </c>
      <c r="N94" s="112">
        <v>1</v>
      </c>
      <c r="O94" s="110" t="s">
        <v>1210</v>
      </c>
      <c r="P94" s="110" t="s">
        <v>1230</v>
      </c>
      <c r="Q94" s="117"/>
      <c r="R94" s="113" t="s">
        <v>41</v>
      </c>
      <c r="S94" s="101" t="str">
        <f t="shared" si="2"/>
        <v>Ok</v>
      </c>
      <c r="T94" s="6">
        <f>IFERROR(VLOOKUP(D94,'[1]2020 год'!$C:$J,8,0),IFERROR(VLOOKUP(D94,'[1]2020 год'!$C:$J,7,0),""))</f>
        <v>13695</v>
      </c>
    </row>
    <row r="95" spans="1:20" ht="42.6" thickTop="1" thickBot="1" x14ac:dyDescent="0.3">
      <c r="A95" s="107">
        <v>91</v>
      </c>
      <c r="B95" s="108" t="s">
        <v>128</v>
      </c>
      <c r="C95" s="108" t="s">
        <v>1285</v>
      </c>
      <c r="D95" s="108" t="s">
        <v>143</v>
      </c>
      <c r="E95" s="124">
        <v>23097</v>
      </c>
      <c r="F95" s="109" t="s">
        <v>1230</v>
      </c>
      <c r="G95" s="110" t="s">
        <v>1230</v>
      </c>
      <c r="H95" s="110" t="s">
        <v>1230</v>
      </c>
      <c r="I95" s="111" t="s">
        <v>1333</v>
      </c>
      <c r="J95" s="110" t="s">
        <v>1210</v>
      </c>
      <c r="K95" s="110" t="s">
        <v>1230</v>
      </c>
      <c r="L95" s="112">
        <v>3</v>
      </c>
      <c r="M95" s="112">
        <v>0</v>
      </c>
      <c r="N95" s="112">
        <v>1</v>
      </c>
      <c r="O95" s="110" t="s">
        <v>1210</v>
      </c>
      <c r="P95" s="110" t="s">
        <v>1230</v>
      </c>
      <c r="Q95" s="117"/>
      <c r="R95" s="113" t="s">
        <v>41</v>
      </c>
      <c r="S95" s="101" t="str">
        <f t="shared" si="2"/>
        <v>Ok</v>
      </c>
      <c r="T95" s="6">
        <f>IFERROR(VLOOKUP(D95,'[1]2020 год'!$C:$J,8,0),IFERROR(VLOOKUP(D95,'[1]2020 год'!$C:$J,7,0),""))</f>
        <v>23097</v>
      </c>
    </row>
    <row r="96" spans="1:20" ht="42.6" thickTop="1" thickBot="1" x14ac:dyDescent="0.3">
      <c r="A96" s="107">
        <v>92</v>
      </c>
      <c r="B96" s="108" t="s">
        <v>128</v>
      </c>
      <c r="C96" s="108" t="s">
        <v>1285</v>
      </c>
      <c r="D96" s="108" t="s">
        <v>144</v>
      </c>
      <c r="E96" s="124">
        <v>12818</v>
      </c>
      <c r="F96" s="109" t="s">
        <v>1230</v>
      </c>
      <c r="G96" s="110" t="s">
        <v>1230</v>
      </c>
      <c r="H96" s="110" t="s">
        <v>1230</v>
      </c>
      <c r="I96" s="111" t="s">
        <v>1333</v>
      </c>
      <c r="J96" s="110" t="s">
        <v>1210</v>
      </c>
      <c r="K96" s="110" t="s">
        <v>1230</v>
      </c>
      <c r="L96" s="112">
        <v>3</v>
      </c>
      <c r="M96" s="112">
        <v>0</v>
      </c>
      <c r="N96" s="112">
        <v>1</v>
      </c>
      <c r="O96" s="110" t="s">
        <v>1210</v>
      </c>
      <c r="P96" s="110" t="s">
        <v>1230</v>
      </c>
      <c r="Q96" s="117"/>
      <c r="R96" s="113" t="s">
        <v>41</v>
      </c>
      <c r="S96" s="101" t="str">
        <f t="shared" si="2"/>
        <v>Ok</v>
      </c>
      <c r="T96" s="6">
        <f>IFERROR(VLOOKUP(D96,'[1]2020 год'!$C:$J,8,0),IFERROR(VLOOKUP(D96,'[1]2020 год'!$C:$J,7,0),""))</f>
        <v>12818</v>
      </c>
    </row>
    <row r="97" spans="1:20" ht="42.6" thickTop="1" thickBot="1" x14ac:dyDescent="0.3">
      <c r="A97" s="107">
        <v>93</v>
      </c>
      <c r="B97" s="108" t="s">
        <v>145</v>
      </c>
      <c r="C97" s="108" t="s">
        <v>1285</v>
      </c>
      <c r="D97" s="108" t="s">
        <v>146</v>
      </c>
      <c r="E97" s="124">
        <v>58741</v>
      </c>
      <c r="F97" s="109" t="s">
        <v>1230</v>
      </c>
      <c r="G97" s="110" t="s">
        <v>1230</v>
      </c>
      <c r="H97" s="110" t="s">
        <v>1230</v>
      </c>
      <c r="I97" s="111" t="s">
        <v>1333</v>
      </c>
      <c r="J97" s="110" t="s">
        <v>1210</v>
      </c>
      <c r="K97" s="110" t="s">
        <v>1230</v>
      </c>
      <c r="L97" s="112">
        <v>3</v>
      </c>
      <c r="M97" s="112">
        <v>0</v>
      </c>
      <c r="N97" s="112">
        <v>1</v>
      </c>
      <c r="O97" s="110" t="s">
        <v>1210</v>
      </c>
      <c r="P97" s="110" t="s">
        <v>1230</v>
      </c>
      <c r="Q97" s="117"/>
      <c r="R97" s="113" t="s">
        <v>41</v>
      </c>
      <c r="S97" s="101" t="str">
        <f t="shared" si="2"/>
        <v>Ok</v>
      </c>
      <c r="T97" s="6">
        <f>IFERROR(VLOOKUP(D97,'[1]2020 год'!$C:$J,8,0),IFERROR(VLOOKUP(D97,'[1]2020 год'!$C:$J,7,0),""))</f>
        <v>58741</v>
      </c>
    </row>
    <row r="98" spans="1:20" ht="42.6" thickTop="1" thickBot="1" x14ac:dyDescent="0.3">
      <c r="A98" s="107">
        <v>94</v>
      </c>
      <c r="B98" s="108" t="s">
        <v>145</v>
      </c>
      <c r="C98" s="108" t="s">
        <v>1286</v>
      </c>
      <c r="D98" s="108" t="s">
        <v>147</v>
      </c>
      <c r="E98" s="124">
        <v>357907</v>
      </c>
      <c r="F98" s="109" t="s">
        <v>1230</v>
      </c>
      <c r="G98" s="110" t="s">
        <v>1230</v>
      </c>
      <c r="H98" s="110" t="s">
        <v>1230</v>
      </c>
      <c r="I98" s="111" t="s">
        <v>1333</v>
      </c>
      <c r="J98" s="110" t="s">
        <v>1210</v>
      </c>
      <c r="K98" s="110" t="s">
        <v>1230</v>
      </c>
      <c r="L98" s="112">
        <v>2</v>
      </c>
      <c r="M98" s="112">
        <v>0</v>
      </c>
      <c r="N98" s="112">
        <v>1</v>
      </c>
      <c r="O98" s="110" t="s">
        <v>1210</v>
      </c>
      <c r="P98" s="110" t="s">
        <v>1230</v>
      </c>
      <c r="Q98" s="117"/>
      <c r="R98" s="113" t="s">
        <v>41</v>
      </c>
      <c r="S98" s="101" t="str">
        <f t="shared" si="2"/>
        <v>Ok</v>
      </c>
      <c r="T98" s="6">
        <f>IFERROR(VLOOKUP(D98,'[1]2020 год'!$C:$J,8,0),IFERROR(VLOOKUP(D98,'[1]2020 год'!$C:$J,7,0),""))</f>
        <v>357907</v>
      </c>
    </row>
    <row r="99" spans="1:20" ht="42.6" thickTop="1" thickBot="1" x14ac:dyDescent="0.3">
      <c r="A99" s="107">
        <v>95</v>
      </c>
      <c r="B99" s="108" t="s">
        <v>145</v>
      </c>
      <c r="C99" s="108" t="s">
        <v>1285</v>
      </c>
      <c r="D99" s="108" t="s">
        <v>148</v>
      </c>
      <c r="E99" s="124">
        <v>35028</v>
      </c>
      <c r="F99" s="109" t="s">
        <v>1230</v>
      </c>
      <c r="G99" s="110" t="s">
        <v>1230</v>
      </c>
      <c r="H99" s="110" t="s">
        <v>1230</v>
      </c>
      <c r="I99" s="111" t="s">
        <v>1333</v>
      </c>
      <c r="J99" s="110" t="s">
        <v>1210</v>
      </c>
      <c r="K99" s="110" t="s">
        <v>1230</v>
      </c>
      <c r="L99" s="112">
        <v>3</v>
      </c>
      <c r="M99" s="112">
        <v>0</v>
      </c>
      <c r="N99" s="112">
        <v>1</v>
      </c>
      <c r="O99" s="110" t="s">
        <v>1210</v>
      </c>
      <c r="P99" s="110" t="s">
        <v>1230</v>
      </c>
      <c r="Q99" s="117"/>
      <c r="R99" s="113" t="s">
        <v>41</v>
      </c>
      <c r="S99" s="101" t="str">
        <f t="shared" si="2"/>
        <v>Ok</v>
      </c>
      <c r="T99" s="6">
        <f>IFERROR(VLOOKUP(D99,'[1]2020 год'!$C:$J,8,0),IFERROR(VLOOKUP(D99,'[1]2020 год'!$C:$J,7,0),""))</f>
        <v>35028</v>
      </c>
    </row>
    <row r="100" spans="1:20" ht="42.6" thickTop="1" thickBot="1" x14ac:dyDescent="0.3">
      <c r="A100" s="107">
        <v>96</v>
      </c>
      <c r="B100" s="108" t="s">
        <v>145</v>
      </c>
      <c r="C100" s="108" t="s">
        <v>1285</v>
      </c>
      <c r="D100" s="108" t="s">
        <v>149</v>
      </c>
      <c r="E100" s="124">
        <v>12687</v>
      </c>
      <c r="F100" s="109" t="s">
        <v>1230</v>
      </c>
      <c r="G100" s="110" t="s">
        <v>1230</v>
      </c>
      <c r="H100" s="110" t="s">
        <v>1230</v>
      </c>
      <c r="I100" s="111" t="s">
        <v>1333</v>
      </c>
      <c r="J100" s="110" t="s">
        <v>1210</v>
      </c>
      <c r="K100" s="110" t="s">
        <v>1230</v>
      </c>
      <c r="L100" s="112">
        <v>3</v>
      </c>
      <c r="M100" s="112">
        <v>0</v>
      </c>
      <c r="N100" s="112">
        <v>1</v>
      </c>
      <c r="O100" s="110" t="s">
        <v>1210</v>
      </c>
      <c r="P100" s="110" t="s">
        <v>1230</v>
      </c>
      <c r="Q100" s="117"/>
      <c r="R100" s="113" t="s">
        <v>41</v>
      </c>
      <c r="S100" s="101" t="str">
        <f t="shared" si="2"/>
        <v>Ok</v>
      </c>
      <c r="T100" s="6">
        <f>IFERROR(VLOOKUP(D100,'[1]2020 год'!$C:$J,8,0),IFERROR(VLOOKUP(D100,'[1]2020 год'!$C:$J,7,0),""))</f>
        <v>12687</v>
      </c>
    </row>
    <row r="101" spans="1:20" ht="42.6" thickTop="1" thickBot="1" x14ac:dyDescent="0.3">
      <c r="A101" s="107">
        <v>97</v>
      </c>
      <c r="B101" s="108" t="s">
        <v>145</v>
      </c>
      <c r="C101" s="108" t="s">
        <v>1285</v>
      </c>
      <c r="D101" s="108" t="s">
        <v>150</v>
      </c>
      <c r="E101" s="124">
        <v>53606</v>
      </c>
      <c r="F101" s="109" t="s">
        <v>1230</v>
      </c>
      <c r="G101" s="110" t="s">
        <v>1230</v>
      </c>
      <c r="H101" s="110" t="s">
        <v>1230</v>
      </c>
      <c r="I101" s="111" t="s">
        <v>1333</v>
      </c>
      <c r="J101" s="110" t="s">
        <v>1210</v>
      </c>
      <c r="K101" s="110" t="s">
        <v>1230</v>
      </c>
      <c r="L101" s="112">
        <v>3</v>
      </c>
      <c r="M101" s="112">
        <v>0</v>
      </c>
      <c r="N101" s="112">
        <v>1</v>
      </c>
      <c r="O101" s="110" t="s">
        <v>1210</v>
      </c>
      <c r="P101" s="110" t="s">
        <v>1230</v>
      </c>
      <c r="Q101" s="117"/>
      <c r="R101" s="113" t="s">
        <v>41</v>
      </c>
      <c r="S101" s="101" t="str">
        <f t="shared" si="2"/>
        <v>Ok</v>
      </c>
      <c r="T101" s="6">
        <f>IFERROR(VLOOKUP(D101,'[1]2020 год'!$C:$J,8,0),IFERROR(VLOOKUP(D101,'[1]2020 год'!$C:$J,7,0),""))</f>
        <v>53606</v>
      </c>
    </row>
    <row r="102" spans="1:20" ht="42.6" thickTop="1" thickBot="1" x14ac:dyDescent="0.3">
      <c r="A102" s="107">
        <v>98</v>
      </c>
      <c r="B102" s="108" t="s">
        <v>145</v>
      </c>
      <c r="C102" s="108" t="s">
        <v>1285</v>
      </c>
      <c r="D102" s="108" t="s">
        <v>151</v>
      </c>
      <c r="E102" s="124">
        <v>12210</v>
      </c>
      <c r="F102" s="109" t="s">
        <v>1230</v>
      </c>
      <c r="G102" s="110" t="s">
        <v>1230</v>
      </c>
      <c r="H102" s="110" t="s">
        <v>1230</v>
      </c>
      <c r="I102" s="111" t="s">
        <v>1333</v>
      </c>
      <c r="J102" s="110" t="s">
        <v>1210</v>
      </c>
      <c r="K102" s="110" t="s">
        <v>1230</v>
      </c>
      <c r="L102" s="112">
        <v>3</v>
      </c>
      <c r="M102" s="112">
        <v>0</v>
      </c>
      <c r="N102" s="112">
        <v>1</v>
      </c>
      <c r="O102" s="110" t="s">
        <v>1210</v>
      </c>
      <c r="P102" s="110" t="s">
        <v>1230</v>
      </c>
      <c r="Q102" s="117"/>
      <c r="R102" s="113" t="s">
        <v>41</v>
      </c>
      <c r="S102" s="101" t="str">
        <f t="shared" si="2"/>
        <v>Ok</v>
      </c>
      <c r="T102" s="6">
        <f>IFERROR(VLOOKUP(D102,'[1]2020 год'!$C:$J,8,0),IFERROR(VLOOKUP(D102,'[1]2020 год'!$C:$J,7,0),""))</f>
        <v>12210</v>
      </c>
    </row>
    <row r="103" spans="1:20" ht="42.6" thickTop="1" thickBot="1" x14ac:dyDescent="0.3">
      <c r="A103" s="107">
        <v>99</v>
      </c>
      <c r="B103" s="108" t="s">
        <v>145</v>
      </c>
      <c r="C103" s="108" t="s">
        <v>1285</v>
      </c>
      <c r="D103" s="108" t="s">
        <v>152</v>
      </c>
      <c r="E103" s="124">
        <v>14631</v>
      </c>
      <c r="F103" s="109" t="s">
        <v>1230</v>
      </c>
      <c r="G103" s="110" t="s">
        <v>1230</v>
      </c>
      <c r="H103" s="110" t="s">
        <v>1230</v>
      </c>
      <c r="I103" s="111" t="s">
        <v>1333</v>
      </c>
      <c r="J103" s="110" t="s">
        <v>1210</v>
      </c>
      <c r="K103" s="110" t="s">
        <v>1230</v>
      </c>
      <c r="L103" s="112">
        <v>3</v>
      </c>
      <c r="M103" s="112">
        <v>0</v>
      </c>
      <c r="N103" s="112">
        <v>1</v>
      </c>
      <c r="O103" s="110" t="s">
        <v>1210</v>
      </c>
      <c r="P103" s="110" t="s">
        <v>1230</v>
      </c>
      <c r="Q103" s="117"/>
      <c r="R103" s="113" t="s">
        <v>41</v>
      </c>
      <c r="S103" s="101" t="str">
        <f t="shared" si="2"/>
        <v>Ok</v>
      </c>
      <c r="T103" s="6">
        <f>IFERROR(VLOOKUP(D103,'[1]2020 год'!$C:$J,8,0),IFERROR(VLOOKUP(D103,'[1]2020 год'!$C:$J,7,0),""))</f>
        <v>14631</v>
      </c>
    </row>
    <row r="104" spans="1:20" ht="42.6" thickTop="1" thickBot="1" x14ac:dyDescent="0.3">
      <c r="A104" s="107">
        <v>100</v>
      </c>
      <c r="B104" s="108" t="s">
        <v>145</v>
      </c>
      <c r="C104" s="108" t="s">
        <v>1285</v>
      </c>
      <c r="D104" s="108" t="s">
        <v>153</v>
      </c>
      <c r="E104" s="124">
        <v>26331</v>
      </c>
      <c r="F104" s="109" t="s">
        <v>1230</v>
      </c>
      <c r="G104" s="110" t="s">
        <v>1230</v>
      </c>
      <c r="H104" s="110" t="s">
        <v>1230</v>
      </c>
      <c r="I104" s="111" t="s">
        <v>1333</v>
      </c>
      <c r="J104" s="110" t="s">
        <v>1210</v>
      </c>
      <c r="K104" s="110" t="s">
        <v>1230</v>
      </c>
      <c r="L104" s="112">
        <v>3</v>
      </c>
      <c r="M104" s="112">
        <v>0</v>
      </c>
      <c r="N104" s="112">
        <v>1</v>
      </c>
      <c r="O104" s="110" t="s">
        <v>1210</v>
      </c>
      <c r="P104" s="110" t="s">
        <v>1230</v>
      </c>
      <c r="Q104" s="117"/>
      <c r="R104" s="113" t="s">
        <v>41</v>
      </c>
      <c r="S104" s="101" t="str">
        <f t="shared" si="2"/>
        <v>Ok</v>
      </c>
      <c r="T104" s="6">
        <f>IFERROR(VLOOKUP(D104,'[1]2020 год'!$C:$J,8,0),IFERROR(VLOOKUP(D104,'[1]2020 год'!$C:$J,7,0),""))</f>
        <v>26331</v>
      </c>
    </row>
    <row r="105" spans="1:20" ht="42.6" thickTop="1" thickBot="1" x14ac:dyDescent="0.3">
      <c r="A105" s="107">
        <v>101</v>
      </c>
      <c r="B105" s="108" t="s">
        <v>145</v>
      </c>
      <c r="C105" s="108" t="s">
        <v>1286</v>
      </c>
      <c r="D105" s="108" t="s">
        <v>154</v>
      </c>
      <c r="E105" s="124">
        <v>135949</v>
      </c>
      <c r="F105" s="109" t="s">
        <v>1230</v>
      </c>
      <c r="G105" s="110" t="s">
        <v>1230</v>
      </c>
      <c r="H105" s="110" t="s">
        <v>1230</v>
      </c>
      <c r="I105" s="111" t="s">
        <v>1333</v>
      </c>
      <c r="J105" s="110" t="s">
        <v>1210</v>
      </c>
      <c r="K105" s="110" t="s">
        <v>1230</v>
      </c>
      <c r="L105" s="112">
        <v>2</v>
      </c>
      <c r="M105" s="112">
        <v>0</v>
      </c>
      <c r="N105" s="112">
        <v>1</v>
      </c>
      <c r="O105" s="110" t="s">
        <v>1210</v>
      </c>
      <c r="P105" s="110" t="s">
        <v>1230</v>
      </c>
      <c r="Q105" s="117"/>
      <c r="R105" s="113" t="s">
        <v>41</v>
      </c>
      <c r="S105" s="101" t="str">
        <f t="shared" si="2"/>
        <v>Ok</v>
      </c>
      <c r="T105" s="6">
        <f>IFERROR(VLOOKUP(D105,'[1]2020 год'!$C:$J,8,0),IFERROR(VLOOKUP(D105,'[1]2020 год'!$C:$J,7,0),""))</f>
        <v>135949</v>
      </c>
    </row>
    <row r="106" spans="1:20" ht="42.6" thickTop="1" thickBot="1" x14ac:dyDescent="0.3">
      <c r="A106" s="107">
        <v>102</v>
      </c>
      <c r="B106" s="108" t="s">
        <v>145</v>
      </c>
      <c r="C106" s="108" t="s">
        <v>1285</v>
      </c>
      <c r="D106" s="108" t="s">
        <v>155</v>
      </c>
      <c r="E106" s="124">
        <v>42708</v>
      </c>
      <c r="F106" s="109" t="s">
        <v>1230</v>
      </c>
      <c r="G106" s="110" t="s">
        <v>1230</v>
      </c>
      <c r="H106" s="110" t="s">
        <v>1230</v>
      </c>
      <c r="I106" s="111" t="s">
        <v>1333</v>
      </c>
      <c r="J106" s="110" t="s">
        <v>1210</v>
      </c>
      <c r="K106" s="110" t="s">
        <v>1230</v>
      </c>
      <c r="L106" s="112">
        <v>3</v>
      </c>
      <c r="M106" s="112">
        <v>0</v>
      </c>
      <c r="N106" s="112">
        <v>1</v>
      </c>
      <c r="O106" s="110" t="s">
        <v>1210</v>
      </c>
      <c r="P106" s="110" t="s">
        <v>1230</v>
      </c>
      <c r="Q106" s="117"/>
      <c r="R106" s="113" t="s">
        <v>41</v>
      </c>
      <c r="S106" s="101" t="str">
        <f t="shared" si="2"/>
        <v>Ok</v>
      </c>
      <c r="T106" s="6">
        <f>IFERROR(VLOOKUP(D106,'[1]2020 год'!$C:$J,8,0),IFERROR(VLOOKUP(D106,'[1]2020 год'!$C:$J,7,0),""))</f>
        <v>42708</v>
      </c>
    </row>
    <row r="107" spans="1:20" ht="42.6" thickTop="1" thickBot="1" x14ac:dyDescent="0.3">
      <c r="A107" s="107">
        <v>103</v>
      </c>
      <c r="B107" s="108" t="s">
        <v>145</v>
      </c>
      <c r="C107" s="108" t="s">
        <v>1285</v>
      </c>
      <c r="D107" s="108" t="s">
        <v>156</v>
      </c>
      <c r="E107" s="124">
        <v>14115</v>
      </c>
      <c r="F107" s="109" t="s">
        <v>1230</v>
      </c>
      <c r="G107" s="110" t="s">
        <v>1230</v>
      </c>
      <c r="H107" s="110" t="s">
        <v>1230</v>
      </c>
      <c r="I107" s="111" t="s">
        <v>1333</v>
      </c>
      <c r="J107" s="110" t="s">
        <v>1210</v>
      </c>
      <c r="K107" s="110" t="s">
        <v>1230</v>
      </c>
      <c r="L107" s="112">
        <v>3</v>
      </c>
      <c r="M107" s="112">
        <v>0</v>
      </c>
      <c r="N107" s="112">
        <v>1</v>
      </c>
      <c r="O107" s="110" t="s">
        <v>1210</v>
      </c>
      <c r="P107" s="110" t="s">
        <v>1230</v>
      </c>
      <c r="Q107" s="117"/>
      <c r="R107" s="113" t="s">
        <v>41</v>
      </c>
      <c r="S107" s="101" t="str">
        <f t="shared" si="2"/>
        <v>Ok</v>
      </c>
      <c r="T107" s="6">
        <f>IFERROR(VLOOKUP(D107,'[1]2020 год'!$C:$J,8,0),IFERROR(VLOOKUP(D107,'[1]2020 год'!$C:$J,7,0),""))</f>
        <v>14115</v>
      </c>
    </row>
    <row r="108" spans="1:20" ht="42.6" thickTop="1" thickBot="1" x14ac:dyDescent="0.3">
      <c r="A108" s="107">
        <v>104</v>
      </c>
      <c r="B108" s="108" t="s">
        <v>145</v>
      </c>
      <c r="C108" s="108" t="s">
        <v>1285</v>
      </c>
      <c r="D108" s="108" t="s">
        <v>157</v>
      </c>
      <c r="E108" s="124">
        <v>13623</v>
      </c>
      <c r="F108" s="109" t="s">
        <v>1230</v>
      </c>
      <c r="G108" s="110" t="s">
        <v>1230</v>
      </c>
      <c r="H108" s="110" t="s">
        <v>1230</v>
      </c>
      <c r="I108" s="111" t="s">
        <v>1333</v>
      </c>
      <c r="J108" s="110" t="s">
        <v>1210</v>
      </c>
      <c r="K108" s="110" t="s">
        <v>1230</v>
      </c>
      <c r="L108" s="112">
        <v>3</v>
      </c>
      <c r="M108" s="112">
        <v>0</v>
      </c>
      <c r="N108" s="112">
        <v>1</v>
      </c>
      <c r="O108" s="110" t="s">
        <v>1210</v>
      </c>
      <c r="P108" s="110" t="s">
        <v>1230</v>
      </c>
      <c r="Q108" s="117"/>
      <c r="R108" s="113" t="s">
        <v>41</v>
      </c>
      <c r="S108" s="101" t="str">
        <f t="shared" si="2"/>
        <v>Ok</v>
      </c>
      <c r="T108" s="6">
        <f>IFERROR(VLOOKUP(D108,'[1]2020 год'!$C:$J,8,0),IFERROR(VLOOKUP(D108,'[1]2020 год'!$C:$J,7,0),""))</f>
        <v>13623</v>
      </c>
    </row>
    <row r="109" spans="1:20" ht="42.6" thickTop="1" thickBot="1" x14ac:dyDescent="0.3">
      <c r="A109" s="107">
        <v>105</v>
      </c>
      <c r="B109" s="108" t="s">
        <v>145</v>
      </c>
      <c r="C109" s="108" t="s">
        <v>1286</v>
      </c>
      <c r="D109" s="108" t="s">
        <v>158</v>
      </c>
      <c r="E109" s="124">
        <v>108121</v>
      </c>
      <c r="F109" s="109" t="s">
        <v>1230</v>
      </c>
      <c r="G109" s="110" t="s">
        <v>1230</v>
      </c>
      <c r="H109" s="110" t="s">
        <v>1230</v>
      </c>
      <c r="I109" s="111" t="s">
        <v>1333</v>
      </c>
      <c r="J109" s="110" t="s">
        <v>1210</v>
      </c>
      <c r="K109" s="110" t="s">
        <v>1230</v>
      </c>
      <c r="L109" s="112">
        <v>2</v>
      </c>
      <c r="M109" s="112">
        <v>0</v>
      </c>
      <c r="N109" s="112">
        <v>1</v>
      </c>
      <c r="O109" s="110" t="s">
        <v>1210</v>
      </c>
      <c r="P109" s="110" t="s">
        <v>1230</v>
      </c>
      <c r="Q109" s="117"/>
      <c r="R109" s="113" t="s">
        <v>41</v>
      </c>
      <c r="S109" s="101" t="str">
        <f t="shared" si="2"/>
        <v>Ok</v>
      </c>
      <c r="T109" s="6">
        <f>IFERROR(VLOOKUP(D109,'[1]2020 год'!$C:$J,8,0),IFERROR(VLOOKUP(D109,'[1]2020 год'!$C:$J,7,0),""))</f>
        <v>108121</v>
      </c>
    </row>
    <row r="110" spans="1:20" ht="42.6" thickTop="1" thickBot="1" x14ac:dyDescent="0.3">
      <c r="A110" s="107">
        <v>106</v>
      </c>
      <c r="B110" s="108" t="s">
        <v>145</v>
      </c>
      <c r="C110" s="108" t="s">
        <v>1285</v>
      </c>
      <c r="D110" s="108" t="s">
        <v>159</v>
      </c>
      <c r="E110" s="124">
        <v>12799</v>
      </c>
      <c r="F110" s="109" t="s">
        <v>1230</v>
      </c>
      <c r="G110" s="110" t="s">
        <v>1230</v>
      </c>
      <c r="H110" s="110" t="s">
        <v>1230</v>
      </c>
      <c r="I110" s="111" t="s">
        <v>1333</v>
      </c>
      <c r="J110" s="110" t="s">
        <v>1210</v>
      </c>
      <c r="K110" s="110" t="s">
        <v>1230</v>
      </c>
      <c r="L110" s="112">
        <v>3</v>
      </c>
      <c r="M110" s="112">
        <v>0</v>
      </c>
      <c r="N110" s="112">
        <v>1</v>
      </c>
      <c r="O110" s="110" t="s">
        <v>1210</v>
      </c>
      <c r="P110" s="110" t="s">
        <v>1230</v>
      </c>
      <c r="Q110" s="117"/>
      <c r="R110" s="113" t="s">
        <v>41</v>
      </c>
      <c r="S110" s="101" t="str">
        <f t="shared" si="2"/>
        <v>Ok</v>
      </c>
      <c r="T110" s="6">
        <f>IFERROR(VLOOKUP(D110,'[1]2020 год'!$C:$J,8,0),IFERROR(VLOOKUP(D110,'[1]2020 год'!$C:$J,7,0),""))</f>
        <v>12799</v>
      </c>
    </row>
    <row r="111" spans="1:20" ht="42.6" thickTop="1" thickBot="1" x14ac:dyDescent="0.3">
      <c r="A111" s="107">
        <v>107</v>
      </c>
      <c r="B111" s="108" t="s">
        <v>145</v>
      </c>
      <c r="C111" s="108" t="s">
        <v>1285</v>
      </c>
      <c r="D111" s="108" t="s">
        <v>160</v>
      </c>
      <c r="E111" s="124">
        <v>16640</v>
      </c>
      <c r="F111" s="109" t="s">
        <v>1230</v>
      </c>
      <c r="G111" s="110" t="s">
        <v>1230</v>
      </c>
      <c r="H111" s="110" t="s">
        <v>1230</v>
      </c>
      <c r="I111" s="111" t="s">
        <v>1333</v>
      </c>
      <c r="J111" s="110" t="s">
        <v>1210</v>
      </c>
      <c r="K111" s="110" t="s">
        <v>1230</v>
      </c>
      <c r="L111" s="112">
        <v>3</v>
      </c>
      <c r="M111" s="112">
        <v>0</v>
      </c>
      <c r="N111" s="112">
        <v>1</v>
      </c>
      <c r="O111" s="110" t="s">
        <v>1210</v>
      </c>
      <c r="P111" s="110" t="s">
        <v>1230</v>
      </c>
      <c r="Q111" s="117"/>
      <c r="R111" s="113" t="s">
        <v>41</v>
      </c>
      <c r="S111" s="101" t="str">
        <f t="shared" si="2"/>
        <v>Ok</v>
      </c>
      <c r="T111" s="6">
        <f>IFERROR(VLOOKUP(D111,'[1]2020 год'!$C:$J,8,0),IFERROR(VLOOKUP(D111,'[1]2020 год'!$C:$J,7,0),""))</f>
        <v>16640</v>
      </c>
    </row>
    <row r="112" spans="1:20" ht="42.6" thickTop="1" thickBot="1" x14ac:dyDescent="0.3">
      <c r="A112" s="107">
        <v>108</v>
      </c>
      <c r="B112" s="108" t="s">
        <v>145</v>
      </c>
      <c r="C112" s="108" t="s">
        <v>1285</v>
      </c>
      <c r="D112" s="108" t="s">
        <v>161</v>
      </c>
      <c r="E112" s="124">
        <v>18470</v>
      </c>
      <c r="F112" s="109" t="s">
        <v>1230</v>
      </c>
      <c r="G112" s="110" t="s">
        <v>1230</v>
      </c>
      <c r="H112" s="110" t="s">
        <v>1230</v>
      </c>
      <c r="I112" s="111" t="s">
        <v>1333</v>
      </c>
      <c r="J112" s="110" t="s">
        <v>1210</v>
      </c>
      <c r="K112" s="110" t="s">
        <v>1230</v>
      </c>
      <c r="L112" s="112">
        <v>3</v>
      </c>
      <c r="M112" s="112">
        <v>0</v>
      </c>
      <c r="N112" s="112">
        <v>1</v>
      </c>
      <c r="O112" s="110" t="s">
        <v>1210</v>
      </c>
      <c r="P112" s="110" t="s">
        <v>1230</v>
      </c>
      <c r="Q112" s="117"/>
      <c r="R112" s="113" t="s">
        <v>41</v>
      </c>
      <c r="S112" s="101" t="str">
        <f t="shared" si="2"/>
        <v>Ok</v>
      </c>
      <c r="T112" s="6">
        <f>IFERROR(VLOOKUP(D112,'[1]2020 год'!$C:$J,8,0),IFERROR(VLOOKUP(D112,'[1]2020 год'!$C:$J,7,0),""))</f>
        <v>18470</v>
      </c>
    </row>
    <row r="113" spans="1:20" ht="42.6" thickTop="1" thickBot="1" x14ac:dyDescent="0.3">
      <c r="A113" s="107">
        <v>109</v>
      </c>
      <c r="B113" s="108" t="s">
        <v>145</v>
      </c>
      <c r="C113" s="108" t="s">
        <v>1285</v>
      </c>
      <c r="D113" s="108" t="s">
        <v>162</v>
      </c>
      <c r="E113" s="124">
        <v>17375</v>
      </c>
      <c r="F113" s="109" t="s">
        <v>1230</v>
      </c>
      <c r="G113" s="110" t="s">
        <v>1230</v>
      </c>
      <c r="H113" s="110" t="s">
        <v>1230</v>
      </c>
      <c r="I113" s="111" t="s">
        <v>1333</v>
      </c>
      <c r="J113" s="110" t="s">
        <v>1210</v>
      </c>
      <c r="K113" s="110" t="s">
        <v>1230</v>
      </c>
      <c r="L113" s="112">
        <v>3</v>
      </c>
      <c r="M113" s="112">
        <v>0</v>
      </c>
      <c r="N113" s="112">
        <v>1</v>
      </c>
      <c r="O113" s="110" t="s">
        <v>1210</v>
      </c>
      <c r="P113" s="110" t="s">
        <v>1230</v>
      </c>
      <c r="Q113" s="117"/>
      <c r="R113" s="113" t="s">
        <v>41</v>
      </c>
      <c r="S113" s="101" t="str">
        <f t="shared" si="2"/>
        <v>Ok</v>
      </c>
      <c r="T113" s="6">
        <f>IFERROR(VLOOKUP(D113,'[1]2020 год'!$C:$J,8,0),IFERROR(VLOOKUP(D113,'[1]2020 год'!$C:$J,7,0),""))</f>
        <v>17375</v>
      </c>
    </row>
    <row r="114" spans="1:20" ht="42.6" thickTop="1" thickBot="1" x14ac:dyDescent="0.3">
      <c r="A114" s="107">
        <v>110</v>
      </c>
      <c r="B114" s="108" t="s">
        <v>145</v>
      </c>
      <c r="C114" s="108" t="s">
        <v>1285</v>
      </c>
      <c r="D114" s="108" t="s">
        <v>163</v>
      </c>
      <c r="E114" s="124">
        <v>12902</v>
      </c>
      <c r="F114" s="109" t="s">
        <v>1230</v>
      </c>
      <c r="G114" s="110" t="s">
        <v>1230</v>
      </c>
      <c r="H114" s="110" t="s">
        <v>1230</v>
      </c>
      <c r="I114" s="111" t="s">
        <v>1333</v>
      </c>
      <c r="J114" s="110" t="s">
        <v>1210</v>
      </c>
      <c r="K114" s="110" t="s">
        <v>1230</v>
      </c>
      <c r="L114" s="112">
        <v>3</v>
      </c>
      <c r="M114" s="112">
        <v>0</v>
      </c>
      <c r="N114" s="112">
        <v>1</v>
      </c>
      <c r="O114" s="110" t="s">
        <v>1210</v>
      </c>
      <c r="P114" s="110" t="s">
        <v>1230</v>
      </c>
      <c r="Q114" s="117"/>
      <c r="R114" s="113" t="s">
        <v>41</v>
      </c>
      <c r="S114" s="101" t="str">
        <f t="shared" si="2"/>
        <v>Ok</v>
      </c>
      <c r="T114" s="6">
        <f>IFERROR(VLOOKUP(D114,'[1]2020 год'!$C:$J,8,0),IFERROR(VLOOKUP(D114,'[1]2020 год'!$C:$J,7,0),""))</f>
        <v>12902</v>
      </c>
    </row>
    <row r="115" spans="1:20" ht="42.6" thickTop="1" thickBot="1" x14ac:dyDescent="0.3">
      <c r="A115" s="107">
        <v>111</v>
      </c>
      <c r="B115" s="108" t="s">
        <v>145</v>
      </c>
      <c r="C115" s="108" t="s">
        <v>1285</v>
      </c>
      <c r="D115" s="108" t="s">
        <v>164</v>
      </c>
      <c r="E115" s="124">
        <v>10298</v>
      </c>
      <c r="F115" s="109" t="s">
        <v>1230</v>
      </c>
      <c r="G115" s="110" t="s">
        <v>1230</v>
      </c>
      <c r="H115" s="110" t="s">
        <v>1230</v>
      </c>
      <c r="I115" s="111" t="s">
        <v>1333</v>
      </c>
      <c r="J115" s="110" t="s">
        <v>1210</v>
      </c>
      <c r="K115" s="110" t="s">
        <v>1230</v>
      </c>
      <c r="L115" s="112">
        <v>3</v>
      </c>
      <c r="M115" s="112">
        <v>0</v>
      </c>
      <c r="N115" s="112">
        <v>1</v>
      </c>
      <c r="O115" s="110" t="s">
        <v>1210</v>
      </c>
      <c r="P115" s="110" t="s">
        <v>1230</v>
      </c>
      <c r="Q115" s="117"/>
      <c r="R115" s="113" t="s">
        <v>41</v>
      </c>
      <c r="S115" s="101" t="str">
        <f t="shared" si="2"/>
        <v>Ok</v>
      </c>
      <c r="T115" s="6">
        <f>IFERROR(VLOOKUP(D115,'[1]2020 год'!$C:$J,8,0),IFERROR(VLOOKUP(D115,'[1]2020 год'!$C:$J,7,0),""))</f>
        <v>10298</v>
      </c>
    </row>
    <row r="116" spans="1:20" ht="42.6" thickTop="1" thickBot="1" x14ac:dyDescent="0.3">
      <c r="A116" s="107">
        <v>112</v>
      </c>
      <c r="B116" s="108" t="s">
        <v>145</v>
      </c>
      <c r="C116" s="108" t="s">
        <v>1285</v>
      </c>
      <c r="D116" s="108" t="s">
        <v>165</v>
      </c>
      <c r="E116" s="124">
        <v>9428</v>
      </c>
      <c r="F116" s="109" t="s">
        <v>1230</v>
      </c>
      <c r="G116" s="110" t="s">
        <v>1230</v>
      </c>
      <c r="H116" s="110" t="s">
        <v>1230</v>
      </c>
      <c r="I116" s="111" t="s">
        <v>1333</v>
      </c>
      <c r="J116" s="110" t="s">
        <v>1210</v>
      </c>
      <c r="K116" s="110" t="s">
        <v>1230</v>
      </c>
      <c r="L116" s="112">
        <v>3</v>
      </c>
      <c r="M116" s="112">
        <v>0</v>
      </c>
      <c r="N116" s="112">
        <v>1</v>
      </c>
      <c r="O116" s="110" t="s">
        <v>1210</v>
      </c>
      <c r="P116" s="110" t="s">
        <v>1230</v>
      </c>
      <c r="Q116" s="117"/>
      <c r="R116" s="113" t="s">
        <v>41</v>
      </c>
      <c r="S116" s="101" t="str">
        <f t="shared" si="2"/>
        <v>Ok</v>
      </c>
      <c r="T116" s="6">
        <f>IFERROR(VLOOKUP(D116,'[1]2020 год'!$C:$J,8,0),IFERROR(VLOOKUP(D116,'[1]2020 год'!$C:$J,7,0),""))</f>
        <v>9428</v>
      </c>
    </row>
    <row r="117" spans="1:20" ht="42.6" thickTop="1" thickBot="1" x14ac:dyDescent="0.3">
      <c r="A117" s="107">
        <v>113</v>
      </c>
      <c r="B117" s="108" t="s">
        <v>145</v>
      </c>
      <c r="C117" s="108" t="s">
        <v>1285</v>
      </c>
      <c r="D117" s="108" t="s">
        <v>166</v>
      </c>
      <c r="E117" s="124">
        <v>18237</v>
      </c>
      <c r="F117" s="109" t="s">
        <v>1230</v>
      </c>
      <c r="G117" s="110" t="s">
        <v>1230</v>
      </c>
      <c r="H117" s="110" t="s">
        <v>1230</v>
      </c>
      <c r="I117" s="111" t="s">
        <v>1333</v>
      </c>
      <c r="J117" s="110" t="s">
        <v>1210</v>
      </c>
      <c r="K117" s="110" t="s">
        <v>1230</v>
      </c>
      <c r="L117" s="112">
        <v>3</v>
      </c>
      <c r="M117" s="112">
        <v>0</v>
      </c>
      <c r="N117" s="112">
        <v>1</v>
      </c>
      <c r="O117" s="110" t="s">
        <v>1210</v>
      </c>
      <c r="P117" s="110" t="s">
        <v>1230</v>
      </c>
      <c r="Q117" s="117"/>
      <c r="R117" s="113" t="s">
        <v>41</v>
      </c>
      <c r="S117" s="101" t="str">
        <f t="shared" si="2"/>
        <v>Ok</v>
      </c>
      <c r="T117" s="6">
        <f>IFERROR(VLOOKUP(D117,'[1]2020 год'!$C:$J,8,0),IFERROR(VLOOKUP(D117,'[1]2020 год'!$C:$J,7,0),""))</f>
        <v>18237</v>
      </c>
    </row>
    <row r="118" spans="1:20" ht="42.6" thickTop="1" thickBot="1" x14ac:dyDescent="0.3">
      <c r="A118" s="107">
        <v>114</v>
      </c>
      <c r="B118" s="108" t="s">
        <v>167</v>
      </c>
      <c r="C118" s="108" t="s">
        <v>1286</v>
      </c>
      <c r="D118" s="108" t="s">
        <v>168</v>
      </c>
      <c r="E118" s="124">
        <v>1013468</v>
      </c>
      <c r="F118" s="109" t="s">
        <v>1230</v>
      </c>
      <c r="G118" s="110" t="s">
        <v>1230</v>
      </c>
      <c r="H118" s="110" t="s">
        <v>1230</v>
      </c>
      <c r="I118" s="111" t="s">
        <v>1333</v>
      </c>
      <c r="J118" s="110" t="s">
        <v>1210</v>
      </c>
      <c r="K118" s="110" t="s">
        <v>1230</v>
      </c>
      <c r="L118" s="112">
        <v>2</v>
      </c>
      <c r="M118" s="112">
        <v>0</v>
      </c>
      <c r="N118" s="112">
        <v>1</v>
      </c>
      <c r="O118" s="110" t="s">
        <v>1210</v>
      </c>
      <c r="P118" s="110" t="s">
        <v>1230</v>
      </c>
      <c r="Q118" s="117"/>
      <c r="R118" s="113" t="s">
        <v>42</v>
      </c>
      <c r="S118" s="101" t="str">
        <f t="shared" si="2"/>
        <v>Ok</v>
      </c>
      <c r="T118" s="6">
        <f>IFERROR(VLOOKUP(D118,'[1]2020 год'!$C:$J,8,0),IFERROR(VLOOKUP(D118,'[1]2020 год'!$C:$J,7,0),""))</f>
        <v>1013468</v>
      </c>
    </row>
    <row r="119" spans="1:20" ht="42.6" thickTop="1" thickBot="1" x14ac:dyDescent="0.3">
      <c r="A119" s="107">
        <v>115</v>
      </c>
      <c r="B119" s="108" t="s">
        <v>167</v>
      </c>
      <c r="C119" s="108" t="s">
        <v>1286</v>
      </c>
      <c r="D119" s="108" t="s">
        <v>169</v>
      </c>
      <c r="E119" s="124">
        <v>323604</v>
      </c>
      <c r="F119" s="109" t="s">
        <v>1230</v>
      </c>
      <c r="G119" s="110" t="s">
        <v>1230</v>
      </c>
      <c r="H119" s="110" t="s">
        <v>1230</v>
      </c>
      <c r="I119" s="111" t="s">
        <v>1333</v>
      </c>
      <c r="J119" s="110" t="s">
        <v>1210</v>
      </c>
      <c r="K119" s="110" t="s">
        <v>1230</v>
      </c>
      <c r="L119" s="112">
        <v>2</v>
      </c>
      <c r="M119" s="112">
        <v>0</v>
      </c>
      <c r="N119" s="112">
        <v>1</v>
      </c>
      <c r="O119" s="110" t="s">
        <v>1210</v>
      </c>
      <c r="P119" s="110" t="s">
        <v>1230</v>
      </c>
      <c r="Q119" s="117"/>
      <c r="R119" s="113" t="s">
        <v>42</v>
      </c>
      <c r="S119" s="101" t="str">
        <f t="shared" si="2"/>
        <v>Ok</v>
      </c>
      <c r="T119" s="6">
        <f>IFERROR(VLOOKUP(D119,'[1]2020 год'!$C:$J,8,0),IFERROR(VLOOKUP(D119,'[1]2020 год'!$C:$J,7,0),""))</f>
        <v>323604</v>
      </c>
    </row>
    <row r="120" spans="1:20" ht="42.6" thickTop="1" thickBot="1" x14ac:dyDescent="0.3">
      <c r="A120" s="107">
        <v>116</v>
      </c>
      <c r="B120" s="108" t="s">
        <v>167</v>
      </c>
      <c r="C120" s="108" t="s">
        <v>1285</v>
      </c>
      <c r="D120" s="108" t="s">
        <v>170</v>
      </c>
      <c r="E120" s="124">
        <v>23054</v>
      </c>
      <c r="F120" s="109" t="s">
        <v>1230</v>
      </c>
      <c r="G120" s="110" t="s">
        <v>1230</v>
      </c>
      <c r="H120" s="110" t="s">
        <v>1230</v>
      </c>
      <c r="I120" s="111" t="s">
        <v>1333</v>
      </c>
      <c r="J120" s="110" t="s">
        <v>1210</v>
      </c>
      <c r="K120" s="110" t="s">
        <v>1230</v>
      </c>
      <c r="L120" s="112">
        <v>3</v>
      </c>
      <c r="M120" s="112">
        <v>0</v>
      </c>
      <c r="N120" s="112">
        <v>1</v>
      </c>
      <c r="O120" s="110" t="s">
        <v>1210</v>
      </c>
      <c r="P120" s="110" t="s">
        <v>1230</v>
      </c>
      <c r="Q120" s="117"/>
      <c r="R120" s="113" t="s">
        <v>42</v>
      </c>
      <c r="S120" s="101" t="str">
        <f t="shared" si="2"/>
        <v>Ok</v>
      </c>
      <c r="T120" s="6">
        <f>IFERROR(VLOOKUP(D120,'[1]2020 год'!$C:$J,8,0),IFERROR(VLOOKUP(D120,'[1]2020 год'!$C:$J,7,0),""))</f>
        <v>23054</v>
      </c>
    </row>
    <row r="121" spans="1:20" ht="42.6" thickTop="1" thickBot="1" x14ac:dyDescent="0.3">
      <c r="A121" s="107">
        <v>117</v>
      </c>
      <c r="B121" s="108" t="s">
        <v>167</v>
      </c>
      <c r="C121" s="108" t="s">
        <v>1285</v>
      </c>
      <c r="D121" s="108" t="s">
        <v>171</v>
      </c>
      <c r="E121" s="124">
        <v>13805</v>
      </c>
      <c r="F121" s="109" t="s">
        <v>1230</v>
      </c>
      <c r="G121" s="110" t="s">
        <v>1230</v>
      </c>
      <c r="H121" s="110" t="s">
        <v>1230</v>
      </c>
      <c r="I121" s="111" t="s">
        <v>1333</v>
      </c>
      <c r="J121" s="110" t="s">
        <v>1210</v>
      </c>
      <c r="K121" s="110" t="s">
        <v>1230</v>
      </c>
      <c r="L121" s="112">
        <v>3</v>
      </c>
      <c r="M121" s="112">
        <v>0</v>
      </c>
      <c r="N121" s="112">
        <v>1</v>
      </c>
      <c r="O121" s="110" t="s">
        <v>1210</v>
      </c>
      <c r="P121" s="110" t="s">
        <v>1230</v>
      </c>
      <c r="Q121" s="117"/>
      <c r="R121" s="113" t="s">
        <v>42</v>
      </c>
      <c r="S121" s="101" t="str">
        <f t="shared" si="2"/>
        <v>Ok</v>
      </c>
      <c r="T121" s="6">
        <f>IFERROR(VLOOKUP(D121,'[1]2020 год'!$C:$J,8,0),IFERROR(VLOOKUP(D121,'[1]2020 год'!$C:$J,7,0),""))</f>
        <v>13805</v>
      </c>
    </row>
    <row r="122" spans="1:20" ht="42.6" thickTop="1" thickBot="1" x14ac:dyDescent="0.3">
      <c r="A122" s="107">
        <v>118</v>
      </c>
      <c r="B122" s="108" t="s">
        <v>167</v>
      </c>
      <c r="C122" s="108" t="s">
        <v>1285</v>
      </c>
      <c r="D122" s="108" t="s">
        <v>172</v>
      </c>
      <c r="E122" s="124">
        <v>14061</v>
      </c>
      <c r="F122" s="109" t="s">
        <v>1230</v>
      </c>
      <c r="G122" s="110" t="s">
        <v>1230</v>
      </c>
      <c r="H122" s="110" t="s">
        <v>1230</v>
      </c>
      <c r="I122" s="111" t="s">
        <v>1333</v>
      </c>
      <c r="J122" s="110" t="s">
        <v>1210</v>
      </c>
      <c r="K122" s="110" t="s">
        <v>1230</v>
      </c>
      <c r="L122" s="112">
        <v>3</v>
      </c>
      <c r="M122" s="112">
        <v>0</v>
      </c>
      <c r="N122" s="112">
        <v>1</v>
      </c>
      <c r="O122" s="110" t="s">
        <v>1210</v>
      </c>
      <c r="P122" s="110" t="s">
        <v>1230</v>
      </c>
      <c r="Q122" s="117"/>
      <c r="R122" s="113" t="s">
        <v>42</v>
      </c>
      <c r="S122" s="101" t="str">
        <f t="shared" si="2"/>
        <v>Ok</v>
      </c>
      <c r="T122" s="6">
        <f>IFERROR(VLOOKUP(D122,'[1]2020 год'!$C:$J,8,0),IFERROR(VLOOKUP(D122,'[1]2020 год'!$C:$J,7,0),""))</f>
        <v>14061</v>
      </c>
    </row>
    <row r="123" spans="1:20" ht="42.6" thickTop="1" thickBot="1" x14ac:dyDescent="0.3">
      <c r="A123" s="107">
        <v>119</v>
      </c>
      <c r="B123" s="108" t="s">
        <v>167</v>
      </c>
      <c r="C123" s="108" t="s">
        <v>1285</v>
      </c>
      <c r="D123" s="108" t="s">
        <v>173</v>
      </c>
      <c r="E123" s="124">
        <v>15516</v>
      </c>
      <c r="F123" s="109" t="s">
        <v>1230</v>
      </c>
      <c r="G123" s="110" t="s">
        <v>1230</v>
      </c>
      <c r="H123" s="110" t="s">
        <v>1230</v>
      </c>
      <c r="I123" s="111" t="s">
        <v>1333</v>
      </c>
      <c r="J123" s="110" t="s">
        <v>1210</v>
      </c>
      <c r="K123" s="110" t="s">
        <v>1230</v>
      </c>
      <c r="L123" s="112">
        <v>3</v>
      </c>
      <c r="M123" s="112">
        <v>0</v>
      </c>
      <c r="N123" s="112">
        <v>1</v>
      </c>
      <c r="O123" s="110" t="s">
        <v>1210</v>
      </c>
      <c r="P123" s="110" t="s">
        <v>1230</v>
      </c>
      <c r="Q123" s="117"/>
      <c r="R123" s="113" t="s">
        <v>42</v>
      </c>
      <c r="S123" s="101" t="str">
        <f t="shared" si="2"/>
        <v>Ok</v>
      </c>
      <c r="T123" s="6">
        <f>IFERROR(VLOOKUP(D123,'[1]2020 год'!$C:$J,8,0),IFERROR(VLOOKUP(D123,'[1]2020 год'!$C:$J,7,0),""))</f>
        <v>15516</v>
      </c>
    </row>
    <row r="124" spans="1:20" ht="42.6" thickTop="1" thickBot="1" x14ac:dyDescent="0.3">
      <c r="A124" s="107">
        <v>120</v>
      </c>
      <c r="B124" s="108" t="s">
        <v>167</v>
      </c>
      <c r="C124" s="108" t="s">
        <v>1285</v>
      </c>
      <c r="D124" s="108" t="s">
        <v>174</v>
      </c>
      <c r="E124" s="124">
        <v>11502</v>
      </c>
      <c r="F124" s="109" t="s">
        <v>1230</v>
      </c>
      <c r="G124" s="110" t="s">
        <v>1230</v>
      </c>
      <c r="H124" s="110" t="s">
        <v>1230</v>
      </c>
      <c r="I124" s="111" t="s">
        <v>1333</v>
      </c>
      <c r="J124" s="110" t="s">
        <v>1210</v>
      </c>
      <c r="K124" s="110" t="s">
        <v>1230</v>
      </c>
      <c r="L124" s="112">
        <v>3</v>
      </c>
      <c r="M124" s="112">
        <v>0</v>
      </c>
      <c r="N124" s="112">
        <v>1</v>
      </c>
      <c r="O124" s="110" t="s">
        <v>1210</v>
      </c>
      <c r="P124" s="110" t="s">
        <v>1230</v>
      </c>
      <c r="Q124" s="117"/>
      <c r="R124" s="113" t="s">
        <v>42</v>
      </c>
      <c r="S124" s="101" t="str">
        <f t="shared" si="2"/>
        <v>Ok</v>
      </c>
      <c r="T124" s="6">
        <f>IFERROR(VLOOKUP(D124,'[1]2020 год'!$C:$J,8,0),IFERROR(VLOOKUP(D124,'[1]2020 год'!$C:$J,7,0),""))</f>
        <v>11502</v>
      </c>
    </row>
    <row r="125" spans="1:20" ht="42.6" thickTop="1" thickBot="1" x14ac:dyDescent="0.3">
      <c r="A125" s="107">
        <v>121</v>
      </c>
      <c r="B125" s="108" t="s">
        <v>167</v>
      </c>
      <c r="C125" s="108" t="s">
        <v>1285</v>
      </c>
      <c r="D125" s="108" t="s">
        <v>175</v>
      </c>
      <c r="E125" s="124">
        <v>23813</v>
      </c>
      <c r="F125" s="109" t="s">
        <v>1230</v>
      </c>
      <c r="G125" s="110" t="s">
        <v>1230</v>
      </c>
      <c r="H125" s="110" t="s">
        <v>1230</v>
      </c>
      <c r="I125" s="111" t="s">
        <v>1333</v>
      </c>
      <c r="J125" s="110" t="s">
        <v>1210</v>
      </c>
      <c r="K125" s="110" t="s">
        <v>1230</v>
      </c>
      <c r="L125" s="112">
        <v>3</v>
      </c>
      <c r="M125" s="112">
        <v>0</v>
      </c>
      <c r="N125" s="112">
        <v>1</v>
      </c>
      <c r="O125" s="110" t="s">
        <v>1210</v>
      </c>
      <c r="P125" s="110" t="s">
        <v>1230</v>
      </c>
      <c r="Q125" s="117"/>
      <c r="R125" s="113" t="s">
        <v>42</v>
      </c>
      <c r="S125" s="101" t="str">
        <f t="shared" si="2"/>
        <v>Ok</v>
      </c>
      <c r="T125" s="6">
        <f>IFERROR(VLOOKUP(D125,'[1]2020 год'!$C:$J,8,0),IFERROR(VLOOKUP(D125,'[1]2020 год'!$C:$J,7,0),""))</f>
        <v>23813</v>
      </c>
    </row>
    <row r="126" spans="1:20" ht="42.6" thickTop="1" thickBot="1" x14ac:dyDescent="0.3">
      <c r="A126" s="107">
        <v>122</v>
      </c>
      <c r="B126" s="108" t="s">
        <v>167</v>
      </c>
      <c r="C126" s="108" t="s">
        <v>1286</v>
      </c>
      <c r="D126" s="108" t="s">
        <v>176</v>
      </c>
      <c r="E126" s="124">
        <v>110318</v>
      </c>
      <c r="F126" s="109" t="s">
        <v>1230</v>
      </c>
      <c r="G126" s="110" t="s">
        <v>1230</v>
      </c>
      <c r="H126" s="110" t="s">
        <v>1230</v>
      </c>
      <c r="I126" s="111" t="s">
        <v>1333</v>
      </c>
      <c r="J126" s="110" t="s">
        <v>1210</v>
      </c>
      <c r="K126" s="110" t="s">
        <v>1230</v>
      </c>
      <c r="L126" s="112">
        <v>2</v>
      </c>
      <c r="M126" s="112">
        <v>0</v>
      </c>
      <c r="N126" s="112">
        <v>1</v>
      </c>
      <c r="O126" s="110" t="s">
        <v>1210</v>
      </c>
      <c r="P126" s="110" t="s">
        <v>1230</v>
      </c>
      <c r="Q126" s="117"/>
      <c r="R126" s="113" t="s">
        <v>42</v>
      </c>
      <c r="S126" s="101" t="str">
        <f t="shared" si="2"/>
        <v>Ok</v>
      </c>
      <c r="T126" s="6">
        <f>IFERROR(VLOOKUP(D126,'[1]2020 год'!$C:$J,8,0),IFERROR(VLOOKUP(D126,'[1]2020 год'!$C:$J,7,0),""))</f>
        <v>110318</v>
      </c>
    </row>
    <row r="127" spans="1:20" ht="42.6" thickTop="1" thickBot="1" x14ac:dyDescent="0.3">
      <c r="A127" s="107">
        <v>123</v>
      </c>
      <c r="B127" s="108" t="s">
        <v>167</v>
      </c>
      <c r="C127" s="108" t="s">
        <v>1285</v>
      </c>
      <c r="D127" s="108" t="s">
        <v>177</v>
      </c>
      <c r="E127" s="124">
        <v>20195</v>
      </c>
      <c r="F127" s="109" t="s">
        <v>1230</v>
      </c>
      <c r="G127" s="110" t="s">
        <v>1230</v>
      </c>
      <c r="H127" s="110" t="s">
        <v>1230</v>
      </c>
      <c r="I127" s="111" t="s">
        <v>1333</v>
      </c>
      <c r="J127" s="110" t="s">
        <v>1210</v>
      </c>
      <c r="K127" s="110" t="s">
        <v>1230</v>
      </c>
      <c r="L127" s="112">
        <v>3</v>
      </c>
      <c r="M127" s="112">
        <v>0</v>
      </c>
      <c r="N127" s="112">
        <v>1</v>
      </c>
      <c r="O127" s="110" t="s">
        <v>1210</v>
      </c>
      <c r="P127" s="110" t="s">
        <v>1230</v>
      </c>
      <c r="Q127" s="117"/>
      <c r="R127" s="113" t="s">
        <v>42</v>
      </c>
      <c r="S127" s="101" t="str">
        <f t="shared" si="2"/>
        <v>Ok</v>
      </c>
      <c r="T127" s="6">
        <f>IFERROR(VLOOKUP(D127,'[1]2020 год'!$C:$J,8,0),IFERROR(VLOOKUP(D127,'[1]2020 год'!$C:$J,7,0),""))</f>
        <v>20195</v>
      </c>
    </row>
    <row r="128" spans="1:20" ht="42.6" thickTop="1" thickBot="1" x14ac:dyDescent="0.3">
      <c r="A128" s="107">
        <v>124</v>
      </c>
      <c r="B128" s="108" t="s">
        <v>167</v>
      </c>
      <c r="C128" s="108" t="s">
        <v>1285</v>
      </c>
      <c r="D128" s="108" t="s">
        <v>178</v>
      </c>
      <c r="E128" s="124">
        <v>21780</v>
      </c>
      <c r="F128" s="109" t="s">
        <v>1230</v>
      </c>
      <c r="G128" s="110" t="s">
        <v>1230</v>
      </c>
      <c r="H128" s="110" t="s">
        <v>1230</v>
      </c>
      <c r="I128" s="111" t="s">
        <v>1333</v>
      </c>
      <c r="J128" s="110" t="s">
        <v>1210</v>
      </c>
      <c r="K128" s="110" t="s">
        <v>1230</v>
      </c>
      <c r="L128" s="112">
        <v>3</v>
      </c>
      <c r="M128" s="112">
        <v>0</v>
      </c>
      <c r="N128" s="112">
        <v>1</v>
      </c>
      <c r="O128" s="110" t="s">
        <v>1210</v>
      </c>
      <c r="P128" s="110" t="s">
        <v>1230</v>
      </c>
      <c r="Q128" s="117"/>
      <c r="R128" s="113" t="s">
        <v>42</v>
      </c>
      <c r="S128" s="101" t="str">
        <f t="shared" si="2"/>
        <v>Ok</v>
      </c>
      <c r="T128" s="6">
        <f>IFERROR(VLOOKUP(D128,'[1]2020 год'!$C:$J,8,0),IFERROR(VLOOKUP(D128,'[1]2020 год'!$C:$J,7,0),""))</f>
        <v>21780</v>
      </c>
    </row>
    <row r="129" spans="1:20" ht="42.6" thickTop="1" thickBot="1" x14ac:dyDescent="0.3">
      <c r="A129" s="107">
        <v>125</v>
      </c>
      <c r="B129" s="108" t="s">
        <v>167</v>
      </c>
      <c r="C129" s="108" t="s">
        <v>1285</v>
      </c>
      <c r="D129" s="108" t="s">
        <v>179</v>
      </c>
      <c r="E129" s="124">
        <v>17281</v>
      </c>
      <c r="F129" s="109" t="s">
        <v>1230</v>
      </c>
      <c r="G129" s="110" t="s">
        <v>1230</v>
      </c>
      <c r="H129" s="110" t="s">
        <v>1230</v>
      </c>
      <c r="I129" s="111" t="s">
        <v>1333</v>
      </c>
      <c r="J129" s="110" t="s">
        <v>1210</v>
      </c>
      <c r="K129" s="110" t="s">
        <v>1230</v>
      </c>
      <c r="L129" s="112">
        <v>3</v>
      </c>
      <c r="M129" s="112">
        <v>0</v>
      </c>
      <c r="N129" s="112">
        <v>1</v>
      </c>
      <c r="O129" s="110" t="s">
        <v>1210</v>
      </c>
      <c r="P129" s="110" t="s">
        <v>1230</v>
      </c>
      <c r="Q129" s="117"/>
      <c r="R129" s="113" t="s">
        <v>42</v>
      </c>
      <c r="S129" s="101" t="str">
        <f t="shared" si="2"/>
        <v>Ok</v>
      </c>
      <c r="T129" s="6">
        <f>IFERROR(VLOOKUP(D129,'[1]2020 год'!$C:$J,8,0),IFERROR(VLOOKUP(D129,'[1]2020 год'!$C:$J,7,0),""))</f>
        <v>17281</v>
      </c>
    </row>
    <row r="130" spans="1:20" ht="42.6" thickTop="1" thickBot="1" x14ac:dyDescent="0.3">
      <c r="A130" s="107">
        <v>126</v>
      </c>
      <c r="B130" s="108" t="s">
        <v>167</v>
      </c>
      <c r="C130" s="108" t="s">
        <v>1285</v>
      </c>
      <c r="D130" s="108" t="s">
        <v>180</v>
      </c>
      <c r="E130" s="124">
        <v>14626</v>
      </c>
      <c r="F130" s="109" t="s">
        <v>1230</v>
      </c>
      <c r="G130" s="110" t="s">
        <v>1230</v>
      </c>
      <c r="H130" s="110" t="s">
        <v>1230</v>
      </c>
      <c r="I130" s="111" t="s">
        <v>1333</v>
      </c>
      <c r="J130" s="110" t="s">
        <v>1210</v>
      </c>
      <c r="K130" s="110" t="s">
        <v>1230</v>
      </c>
      <c r="L130" s="112">
        <v>3</v>
      </c>
      <c r="M130" s="112">
        <v>0</v>
      </c>
      <c r="N130" s="112">
        <v>1</v>
      </c>
      <c r="O130" s="110" t="s">
        <v>1210</v>
      </c>
      <c r="P130" s="110" t="s">
        <v>1230</v>
      </c>
      <c r="Q130" s="117"/>
      <c r="R130" s="113" t="s">
        <v>42</v>
      </c>
      <c r="S130" s="101" t="str">
        <f t="shared" si="2"/>
        <v>Ok</v>
      </c>
      <c r="T130" s="6">
        <f>IFERROR(VLOOKUP(D130,'[1]2020 год'!$C:$J,8,0),IFERROR(VLOOKUP(D130,'[1]2020 год'!$C:$J,7,0),""))</f>
        <v>14626</v>
      </c>
    </row>
    <row r="131" spans="1:20" ht="42.6" thickTop="1" thickBot="1" x14ac:dyDescent="0.3">
      <c r="A131" s="107">
        <v>127</v>
      </c>
      <c r="B131" s="108" t="s">
        <v>167</v>
      </c>
      <c r="C131" s="108" t="s">
        <v>1285</v>
      </c>
      <c r="D131" s="108" t="s">
        <v>181</v>
      </c>
      <c r="E131" s="124">
        <v>57829</v>
      </c>
      <c r="F131" s="109" t="s">
        <v>1230</v>
      </c>
      <c r="G131" s="110" t="s">
        <v>1230</v>
      </c>
      <c r="H131" s="110" t="s">
        <v>1230</v>
      </c>
      <c r="I131" s="111" t="s">
        <v>1333</v>
      </c>
      <c r="J131" s="110" t="s">
        <v>1210</v>
      </c>
      <c r="K131" s="110" t="s">
        <v>1230</v>
      </c>
      <c r="L131" s="112">
        <v>3</v>
      </c>
      <c r="M131" s="112">
        <v>0</v>
      </c>
      <c r="N131" s="112">
        <v>1</v>
      </c>
      <c r="O131" s="110" t="s">
        <v>1210</v>
      </c>
      <c r="P131" s="110" t="s">
        <v>1230</v>
      </c>
      <c r="Q131" s="117"/>
      <c r="R131" s="113" t="s">
        <v>42</v>
      </c>
      <c r="S131" s="101" t="str">
        <f t="shared" si="2"/>
        <v>Ok</v>
      </c>
      <c r="T131" s="6">
        <f>IFERROR(VLOOKUP(D131,'[1]2020 год'!$C:$J,8,0),IFERROR(VLOOKUP(D131,'[1]2020 год'!$C:$J,7,0),""))</f>
        <v>57829</v>
      </c>
    </row>
    <row r="132" spans="1:20" ht="42.6" thickTop="1" thickBot="1" x14ac:dyDescent="0.3">
      <c r="A132" s="107">
        <v>128</v>
      </c>
      <c r="B132" s="108" t="s">
        <v>167</v>
      </c>
      <c r="C132" s="108" t="s">
        <v>1285</v>
      </c>
      <c r="D132" s="108" t="s">
        <v>182</v>
      </c>
      <c r="E132" s="124">
        <v>13653</v>
      </c>
      <c r="F132" s="109" t="s">
        <v>1230</v>
      </c>
      <c r="G132" s="110" t="s">
        <v>1230</v>
      </c>
      <c r="H132" s="110" t="s">
        <v>1230</v>
      </c>
      <c r="I132" s="111" t="s">
        <v>1333</v>
      </c>
      <c r="J132" s="110" t="s">
        <v>1210</v>
      </c>
      <c r="K132" s="110" t="s">
        <v>1230</v>
      </c>
      <c r="L132" s="112">
        <v>3</v>
      </c>
      <c r="M132" s="112">
        <v>0</v>
      </c>
      <c r="N132" s="112">
        <v>1</v>
      </c>
      <c r="O132" s="110" t="s">
        <v>1210</v>
      </c>
      <c r="P132" s="110" t="s">
        <v>1230</v>
      </c>
      <c r="Q132" s="117"/>
      <c r="R132" s="113" t="s">
        <v>42</v>
      </c>
      <c r="S132" s="101" t="str">
        <f t="shared" si="2"/>
        <v>Ok</v>
      </c>
      <c r="T132" s="6">
        <f>IFERROR(VLOOKUP(D132,'[1]2020 год'!$C:$J,8,0),IFERROR(VLOOKUP(D132,'[1]2020 год'!$C:$J,7,0),""))</f>
        <v>13653</v>
      </c>
    </row>
    <row r="133" spans="1:20" ht="42.6" thickTop="1" thickBot="1" x14ac:dyDescent="0.3">
      <c r="A133" s="107">
        <v>129</v>
      </c>
      <c r="B133" s="108" t="s">
        <v>167</v>
      </c>
      <c r="C133" s="108" t="s">
        <v>1285</v>
      </c>
      <c r="D133" s="108" t="s">
        <v>183</v>
      </c>
      <c r="E133" s="124">
        <v>16112</v>
      </c>
      <c r="F133" s="109" t="s">
        <v>1230</v>
      </c>
      <c r="G133" s="110" t="s">
        <v>1230</v>
      </c>
      <c r="H133" s="110" t="s">
        <v>1230</v>
      </c>
      <c r="I133" s="111" t="s">
        <v>1333</v>
      </c>
      <c r="J133" s="110" t="s">
        <v>1210</v>
      </c>
      <c r="K133" s="110" t="s">
        <v>1230</v>
      </c>
      <c r="L133" s="112">
        <v>3</v>
      </c>
      <c r="M133" s="112">
        <v>0</v>
      </c>
      <c r="N133" s="112">
        <v>1</v>
      </c>
      <c r="O133" s="110" t="s">
        <v>1210</v>
      </c>
      <c r="P133" s="110" t="s">
        <v>1230</v>
      </c>
      <c r="Q133" s="117"/>
      <c r="R133" s="113" t="s">
        <v>42</v>
      </c>
      <c r="S133" s="101" t="str">
        <f t="shared" si="2"/>
        <v>Ok</v>
      </c>
      <c r="T133" s="6">
        <f>IFERROR(VLOOKUP(D133,'[1]2020 год'!$C:$J,8,0),IFERROR(VLOOKUP(D133,'[1]2020 год'!$C:$J,7,0),""))</f>
        <v>16112</v>
      </c>
    </row>
    <row r="134" spans="1:20" ht="42.6" thickTop="1" thickBot="1" x14ac:dyDescent="0.3">
      <c r="A134" s="107">
        <v>130</v>
      </c>
      <c r="B134" s="108" t="s">
        <v>167</v>
      </c>
      <c r="C134" s="108" t="s">
        <v>1285</v>
      </c>
      <c r="D134" s="108" t="s">
        <v>184</v>
      </c>
      <c r="E134" s="124">
        <v>14658</v>
      </c>
      <c r="F134" s="109" t="s">
        <v>1230</v>
      </c>
      <c r="G134" s="110" t="s">
        <v>1230</v>
      </c>
      <c r="H134" s="110" t="s">
        <v>1230</v>
      </c>
      <c r="I134" s="111" t="s">
        <v>1333</v>
      </c>
      <c r="J134" s="110" t="s">
        <v>1210</v>
      </c>
      <c r="K134" s="110" t="s">
        <v>1230</v>
      </c>
      <c r="L134" s="112">
        <v>3</v>
      </c>
      <c r="M134" s="112">
        <v>0</v>
      </c>
      <c r="N134" s="112">
        <v>1</v>
      </c>
      <c r="O134" s="110" t="s">
        <v>1210</v>
      </c>
      <c r="P134" s="110" t="s">
        <v>1230</v>
      </c>
      <c r="Q134" s="117"/>
      <c r="R134" s="113" t="s">
        <v>42</v>
      </c>
      <c r="S134" s="101" t="str">
        <f t="shared" ref="S134:S197" si="3">IF(F134="Да",IF(G134="Не выбрано","Не выбрано расписание",IF(AND(J134&lt;&gt;"Да",J134&lt;&gt;"Нет",K134&lt;&gt;"Да",K134&lt;&gt;"Нет",O134&lt;&gt;"Да",O134&lt;&gt;"Нет",P134&lt;&gt;"Да",P134&lt;&gt;"Нет"),"Не выбраны Да/Нет в подтверждении тарифа",IF(AND(OR(J134="Нет",K134="Нет",O134="Нет",P134="Нет"),Q134=""),"Не заполнен Комментарий при выборе Нет в тарифе","Ok"))),"Ok")</f>
        <v>Ok</v>
      </c>
      <c r="T134" s="6">
        <f>IFERROR(VLOOKUP(D134,'[1]2020 год'!$C:$J,8,0),IFERROR(VLOOKUP(D134,'[1]2020 год'!$C:$J,7,0),""))</f>
        <v>14658</v>
      </c>
    </row>
    <row r="135" spans="1:20" ht="42.6" thickTop="1" thickBot="1" x14ac:dyDescent="0.3">
      <c r="A135" s="107">
        <v>131</v>
      </c>
      <c r="B135" s="108" t="s">
        <v>167</v>
      </c>
      <c r="C135" s="108" t="s">
        <v>1285</v>
      </c>
      <c r="D135" s="108" t="s">
        <v>185</v>
      </c>
      <c r="E135" s="124">
        <v>12528</v>
      </c>
      <c r="F135" s="109" t="s">
        <v>1230</v>
      </c>
      <c r="G135" s="110" t="s">
        <v>1230</v>
      </c>
      <c r="H135" s="110" t="s">
        <v>1230</v>
      </c>
      <c r="I135" s="111" t="s">
        <v>1333</v>
      </c>
      <c r="J135" s="110" t="s">
        <v>1210</v>
      </c>
      <c r="K135" s="110" t="s">
        <v>1230</v>
      </c>
      <c r="L135" s="112">
        <v>3</v>
      </c>
      <c r="M135" s="112">
        <v>0</v>
      </c>
      <c r="N135" s="112">
        <v>1</v>
      </c>
      <c r="O135" s="110" t="s">
        <v>1210</v>
      </c>
      <c r="P135" s="110" t="s">
        <v>1230</v>
      </c>
      <c r="Q135" s="117"/>
      <c r="R135" s="113" t="s">
        <v>42</v>
      </c>
      <c r="S135" s="101" t="str">
        <f t="shared" si="3"/>
        <v>Ok</v>
      </c>
      <c r="T135" s="6">
        <f>IFERROR(VLOOKUP(D135,'[1]2020 год'!$C:$J,8,0),IFERROR(VLOOKUP(D135,'[1]2020 год'!$C:$J,7,0),""))</f>
        <v>12528</v>
      </c>
    </row>
    <row r="136" spans="1:20" ht="42.6" thickTop="1" thickBot="1" x14ac:dyDescent="0.3">
      <c r="A136" s="107">
        <v>132</v>
      </c>
      <c r="B136" s="108" t="s">
        <v>167</v>
      </c>
      <c r="C136" s="108" t="s">
        <v>1285</v>
      </c>
      <c r="D136" s="108" t="s">
        <v>186</v>
      </c>
      <c r="E136" s="124">
        <v>11583</v>
      </c>
      <c r="F136" s="109" t="s">
        <v>1230</v>
      </c>
      <c r="G136" s="110" t="s">
        <v>1230</v>
      </c>
      <c r="H136" s="110" t="s">
        <v>1230</v>
      </c>
      <c r="I136" s="111" t="s">
        <v>1333</v>
      </c>
      <c r="J136" s="110" t="s">
        <v>1210</v>
      </c>
      <c r="K136" s="110" t="s">
        <v>1230</v>
      </c>
      <c r="L136" s="112">
        <v>3</v>
      </c>
      <c r="M136" s="112">
        <v>0</v>
      </c>
      <c r="N136" s="112">
        <v>1</v>
      </c>
      <c r="O136" s="110" t="s">
        <v>1210</v>
      </c>
      <c r="P136" s="110" t="s">
        <v>1230</v>
      </c>
      <c r="Q136" s="117"/>
      <c r="R136" s="113" t="s">
        <v>42</v>
      </c>
      <c r="S136" s="101" t="str">
        <f t="shared" si="3"/>
        <v>Ok</v>
      </c>
      <c r="T136" s="6">
        <f>IFERROR(VLOOKUP(D136,'[1]2020 год'!$C:$J,8,0),IFERROR(VLOOKUP(D136,'[1]2020 год'!$C:$J,7,0),""))</f>
        <v>11583</v>
      </c>
    </row>
    <row r="137" spans="1:20" ht="42.6" thickTop="1" thickBot="1" x14ac:dyDescent="0.3">
      <c r="A137" s="107">
        <v>133</v>
      </c>
      <c r="B137" s="108" t="s">
        <v>167</v>
      </c>
      <c r="C137" s="108" t="s">
        <v>1285</v>
      </c>
      <c r="D137" s="108" t="s">
        <v>187</v>
      </c>
      <c r="E137" s="124">
        <v>14531</v>
      </c>
      <c r="F137" s="109" t="s">
        <v>1230</v>
      </c>
      <c r="G137" s="110" t="s">
        <v>1230</v>
      </c>
      <c r="H137" s="110" t="s">
        <v>1230</v>
      </c>
      <c r="I137" s="111" t="s">
        <v>1333</v>
      </c>
      <c r="J137" s="110" t="s">
        <v>1210</v>
      </c>
      <c r="K137" s="110" t="s">
        <v>1230</v>
      </c>
      <c r="L137" s="112">
        <v>3</v>
      </c>
      <c r="M137" s="112">
        <v>0</v>
      </c>
      <c r="N137" s="112">
        <v>1</v>
      </c>
      <c r="O137" s="110" t="s">
        <v>1210</v>
      </c>
      <c r="P137" s="110" t="s">
        <v>1230</v>
      </c>
      <c r="Q137" s="117"/>
      <c r="R137" s="113" t="s">
        <v>42</v>
      </c>
      <c r="S137" s="101" t="str">
        <f t="shared" si="3"/>
        <v>Ok</v>
      </c>
      <c r="T137" s="6">
        <f>IFERROR(VLOOKUP(D137,'[1]2020 год'!$C:$J,8,0),IFERROR(VLOOKUP(D137,'[1]2020 год'!$C:$J,7,0),""))</f>
        <v>14531</v>
      </c>
    </row>
    <row r="138" spans="1:20" ht="42.6" thickTop="1" thickBot="1" x14ac:dyDescent="0.3">
      <c r="A138" s="107">
        <v>134</v>
      </c>
      <c r="B138" s="108" t="s">
        <v>167</v>
      </c>
      <c r="C138" s="108" t="s">
        <v>1285</v>
      </c>
      <c r="D138" s="108" t="s">
        <v>188</v>
      </c>
      <c r="E138" s="124">
        <v>18375</v>
      </c>
      <c r="F138" s="109" t="s">
        <v>1230</v>
      </c>
      <c r="G138" s="110" t="s">
        <v>1230</v>
      </c>
      <c r="H138" s="110" t="s">
        <v>1230</v>
      </c>
      <c r="I138" s="111" t="s">
        <v>1333</v>
      </c>
      <c r="J138" s="110" t="s">
        <v>1210</v>
      </c>
      <c r="K138" s="110" t="s">
        <v>1230</v>
      </c>
      <c r="L138" s="112">
        <v>3</v>
      </c>
      <c r="M138" s="112">
        <v>0</v>
      </c>
      <c r="N138" s="112">
        <v>1</v>
      </c>
      <c r="O138" s="110" t="s">
        <v>1210</v>
      </c>
      <c r="P138" s="110" t="s">
        <v>1230</v>
      </c>
      <c r="Q138" s="117"/>
      <c r="R138" s="113" t="s">
        <v>42</v>
      </c>
      <c r="S138" s="101" t="str">
        <f t="shared" si="3"/>
        <v>Ok</v>
      </c>
      <c r="T138" s="6">
        <f>IFERROR(VLOOKUP(D138,'[1]2020 год'!$C:$J,8,0),IFERROR(VLOOKUP(D138,'[1]2020 год'!$C:$J,7,0),""))</f>
        <v>18375</v>
      </c>
    </row>
    <row r="139" spans="1:20" ht="42.6" thickTop="1" thickBot="1" x14ac:dyDescent="0.3">
      <c r="A139" s="107">
        <v>135</v>
      </c>
      <c r="B139" s="108" t="s">
        <v>167</v>
      </c>
      <c r="C139" s="108" t="s">
        <v>1285</v>
      </c>
      <c r="D139" s="108" t="s">
        <v>189</v>
      </c>
      <c r="E139" s="124">
        <v>37109</v>
      </c>
      <c r="F139" s="109" t="s">
        <v>1230</v>
      </c>
      <c r="G139" s="110" t="s">
        <v>1230</v>
      </c>
      <c r="H139" s="110" t="s">
        <v>1230</v>
      </c>
      <c r="I139" s="111" t="s">
        <v>1333</v>
      </c>
      <c r="J139" s="110" t="s">
        <v>1210</v>
      </c>
      <c r="K139" s="110" t="s">
        <v>1230</v>
      </c>
      <c r="L139" s="112">
        <v>3</v>
      </c>
      <c r="M139" s="112">
        <v>0</v>
      </c>
      <c r="N139" s="112">
        <v>1</v>
      </c>
      <c r="O139" s="110" t="s">
        <v>1210</v>
      </c>
      <c r="P139" s="110" t="s">
        <v>1230</v>
      </c>
      <c r="Q139" s="117"/>
      <c r="R139" s="113" t="s">
        <v>42</v>
      </c>
      <c r="S139" s="101" t="str">
        <f t="shared" si="3"/>
        <v>Ok</v>
      </c>
      <c r="T139" s="6">
        <f>IFERROR(VLOOKUP(D139,'[1]2020 год'!$C:$J,8,0),IFERROR(VLOOKUP(D139,'[1]2020 год'!$C:$J,7,0),""))</f>
        <v>37109</v>
      </c>
    </row>
    <row r="140" spans="1:20" ht="42.6" thickTop="1" thickBot="1" x14ac:dyDescent="0.3">
      <c r="A140" s="107">
        <v>136</v>
      </c>
      <c r="B140" s="108" t="s">
        <v>167</v>
      </c>
      <c r="C140" s="108" t="s">
        <v>1285</v>
      </c>
      <c r="D140" s="108" t="s">
        <v>190</v>
      </c>
      <c r="E140" s="124">
        <v>36513</v>
      </c>
      <c r="F140" s="109" t="s">
        <v>1230</v>
      </c>
      <c r="G140" s="110" t="s">
        <v>1230</v>
      </c>
      <c r="H140" s="110" t="s">
        <v>1230</v>
      </c>
      <c r="I140" s="111" t="s">
        <v>1333</v>
      </c>
      <c r="J140" s="110" t="s">
        <v>1210</v>
      </c>
      <c r="K140" s="110" t="s">
        <v>1230</v>
      </c>
      <c r="L140" s="112">
        <v>3</v>
      </c>
      <c r="M140" s="112">
        <v>0</v>
      </c>
      <c r="N140" s="112">
        <v>1</v>
      </c>
      <c r="O140" s="110" t="s">
        <v>1210</v>
      </c>
      <c r="P140" s="110" t="s">
        <v>1230</v>
      </c>
      <c r="Q140" s="117"/>
      <c r="R140" s="113" t="s">
        <v>42</v>
      </c>
      <c r="S140" s="101" t="str">
        <f t="shared" si="3"/>
        <v>Ok</v>
      </c>
      <c r="T140" s="6">
        <f>IFERROR(VLOOKUP(D140,'[1]2020 год'!$C:$J,8,0),IFERROR(VLOOKUP(D140,'[1]2020 год'!$C:$J,7,0),""))</f>
        <v>36513</v>
      </c>
    </row>
    <row r="141" spans="1:20" ht="42.6" thickTop="1" thickBot="1" x14ac:dyDescent="0.3">
      <c r="A141" s="107">
        <v>137</v>
      </c>
      <c r="B141" s="108" t="s">
        <v>191</v>
      </c>
      <c r="C141" s="108" t="s">
        <v>1285</v>
      </c>
      <c r="D141" s="108" t="s">
        <v>192</v>
      </c>
      <c r="E141" s="124">
        <v>11328</v>
      </c>
      <c r="F141" s="109" t="s">
        <v>1230</v>
      </c>
      <c r="G141" s="110" t="s">
        <v>1230</v>
      </c>
      <c r="H141" s="110" t="s">
        <v>1230</v>
      </c>
      <c r="I141" s="111" t="s">
        <v>1333</v>
      </c>
      <c r="J141" s="110" t="s">
        <v>1210</v>
      </c>
      <c r="K141" s="110" t="s">
        <v>1230</v>
      </c>
      <c r="L141" s="112">
        <v>3</v>
      </c>
      <c r="M141" s="112">
        <v>0</v>
      </c>
      <c r="N141" s="112">
        <v>1</v>
      </c>
      <c r="O141" s="110" t="s">
        <v>1210</v>
      </c>
      <c r="P141" s="110" t="s">
        <v>1230</v>
      </c>
      <c r="Q141" s="117"/>
      <c r="R141" s="113" t="s">
        <v>1303</v>
      </c>
      <c r="S141" s="101" t="str">
        <f t="shared" si="3"/>
        <v>Ok</v>
      </c>
      <c r="T141" s="6">
        <f>IFERROR(VLOOKUP(D141,'[1]2020 год'!$C:$J,8,0),IFERROR(VLOOKUP(D141,'[1]2020 год'!$C:$J,7,0),""))</f>
        <v>11328</v>
      </c>
    </row>
    <row r="142" spans="1:20" ht="42.6" thickTop="1" thickBot="1" x14ac:dyDescent="0.3">
      <c r="A142" s="107">
        <v>138</v>
      </c>
      <c r="B142" s="108" t="s">
        <v>191</v>
      </c>
      <c r="C142" s="108" t="s">
        <v>1285</v>
      </c>
      <c r="D142" s="108" t="s">
        <v>193</v>
      </c>
      <c r="E142" s="124">
        <v>31189</v>
      </c>
      <c r="F142" s="109" t="s">
        <v>1230</v>
      </c>
      <c r="G142" s="110" t="s">
        <v>1230</v>
      </c>
      <c r="H142" s="110" t="s">
        <v>1230</v>
      </c>
      <c r="I142" s="111" t="s">
        <v>1333</v>
      </c>
      <c r="J142" s="110" t="s">
        <v>1210</v>
      </c>
      <c r="K142" s="110" t="s">
        <v>1230</v>
      </c>
      <c r="L142" s="112">
        <v>3</v>
      </c>
      <c r="M142" s="112">
        <v>0</v>
      </c>
      <c r="N142" s="112">
        <v>1</v>
      </c>
      <c r="O142" s="110" t="s">
        <v>1210</v>
      </c>
      <c r="P142" s="110" t="s">
        <v>1230</v>
      </c>
      <c r="Q142" s="117"/>
      <c r="R142" s="113" t="s">
        <v>1303</v>
      </c>
      <c r="S142" s="101" t="str">
        <f t="shared" si="3"/>
        <v>Ok</v>
      </c>
      <c r="T142" s="6">
        <f>IFERROR(VLOOKUP(D142,'[1]2020 год'!$C:$J,8,0),IFERROR(VLOOKUP(D142,'[1]2020 год'!$C:$J,7,0),""))</f>
        <v>31189</v>
      </c>
    </row>
    <row r="143" spans="1:20" ht="42.6" thickTop="1" thickBot="1" x14ac:dyDescent="0.3">
      <c r="A143" s="107">
        <v>139</v>
      </c>
      <c r="B143" s="108" t="s">
        <v>191</v>
      </c>
      <c r="C143" s="108" t="s">
        <v>1286</v>
      </c>
      <c r="D143" s="108" t="s">
        <v>194</v>
      </c>
      <c r="E143" s="124">
        <v>311846</v>
      </c>
      <c r="F143" s="109" t="s">
        <v>1230</v>
      </c>
      <c r="G143" s="110" t="s">
        <v>1230</v>
      </c>
      <c r="H143" s="110" t="s">
        <v>1230</v>
      </c>
      <c r="I143" s="111" t="s">
        <v>1333</v>
      </c>
      <c r="J143" s="110" t="s">
        <v>1210</v>
      </c>
      <c r="K143" s="110" t="s">
        <v>1230</v>
      </c>
      <c r="L143" s="112">
        <v>2</v>
      </c>
      <c r="M143" s="112">
        <v>0</v>
      </c>
      <c r="N143" s="112">
        <v>1</v>
      </c>
      <c r="O143" s="110" t="s">
        <v>1210</v>
      </c>
      <c r="P143" s="110" t="s">
        <v>1230</v>
      </c>
      <c r="Q143" s="117"/>
      <c r="R143" s="113" t="s">
        <v>1303</v>
      </c>
      <c r="S143" s="101" t="str">
        <f t="shared" si="3"/>
        <v>Ok</v>
      </c>
      <c r="T143" s="6">
        <f>IFERROR(VLOOKUP(D143,'[1]2020 год'!$C:$J,8,0),IFERROR(VLOOKUP(D143,'[1]2020 год'!$C:$J,7,0),""))</f>
        <v>311846</v>
      </c>
    </row>
    <row r="144" spans="1:20" ht="42.6" thickTop="1" thickBot="1" x14ac:dyDescent="0.3">
      <c r="A144" s="107">
        <v>140</v>
      </c>
      <c r="B144" s="108" t="s">
        <v>191</v>
      </c>
      <c r="C144" s="108" t="s">
        <v>1285</v>
      </c>
      <c r="D144" s="108" t="s">
        <v>195</v>
      </c>
      <c r="E144" s="124">
        <v>10273</v>
      </c>
      <c r="F144" s="109" t="s">
        <v>1230</v>
      </c>
      <c r="G144" s="110" t="s">
        <v>1230</v>
      </c>
      <c r="H144" s="110" t="s">
        <v>1230</v>
      </c>
      <c r="I144" s="111" t="s">
        <v>1333</v>
      </c>
      <c r="J144" s="110" t="s">
        <v>1210</v>
      </c>
      <c r="K144" s="110" t="s">
        <v>1230</v>
      </c>
      <c r="L144" s="112">
        <v>3</v>
      </c>
      <c r="M144" s="112">
        <v>0</v>
      </c>
      <c r="N144" s="112">
        <v>1</v>
      </c>
      <c r="O144" s="110" t="s">
        <v>1210</v>
      </c>
      <c r="P144" s="110" t="s">
        <v>1230</v>
      </c>
      <c r="Q144" s="117"/>
      <c r="R144" s="113" t="s">
        <v>1303</v>
      </c>
      <c r="S144" s="101" t="str">
        <f t="shared" si="3"/>
        <v>Ok</v>
      </c>
      <c r="T144" s="6">
        <f>IFERROR(VLOOKUP(D144,'[1]2020 год'!$C:$J,8,0),IFERROR(VLOOKUP(D144,'[1]2020 год'!$C:$J,7,0),""))</f>
        <v>10273</v>
      </c>
    </row>
    <row r="145" spans="1:20" ht="42.6" thickTop="1" thickBot="1" x14ac:dyDescent="0.3">
      <c r="A145" s="107">
        <v>141</v>
      </c>
      <c r="B145" s="108" t="s">
        <v>191</v>
      </c>
      <c r="C145" s="108" t="s">
        <v>1285</v>
      </c>
      <c r="D145" s="108" t="s">
        <v>196</v>
      </c>
      <c r="E145" s="124">
        <v>14809</v>
      </c>
      <c r="F145" s="109" t="s">
        <v>1230</v>
      </c>
      <c r="G145" s="110" t="s">
        <v>1230</v>
      </c>
      <c r="H145" s="110" t="s">
        <v>1230</v>
      </c>
      <c r="I145" s="111" t="s">
        <v>1333</v>
      </c>
      <c r="J145" s="110" t="s">
        <v>1210</v>
      </c>
      <c r="K145" s="110" t="s">
        <v>1230</v>
      </c>
      <c r="L145" s="112">
        <v>3</v>
      </c>
      <c r="M145" s="112">
        <v>0</v>
      </c>
      <c r="N145" s="112">
        <v>1</v>
      </c>
      <c r="O145" s="110" t="s">
        <v>1210</v>
      </c>
      <c r="P145" s="110" t="s">
        <v>1230</v>
      </c>
      <c r="Q145" s="117"/>
      <c r="R145" s="113" t="s">
        <v>1303</v>
      </c>
      <c r="S145" s="101" t="str">
        <f t="shared" si="3"/>
        <v>Ok</v>
      </c>
      <c r="T145" s="6">
        <f>IFERROR(VLOOKUP(D145,'[1]2020 год'!$C:$J,8,0),IFERROR(VLOOKUP(D145,'[1]2020 год'!$C:$J,7,0),""))</f>
        <v>14809</v>
      </c>
    </row>
    <row r="146" spans="1:20" ht="42.6" thickTop="1" thickBot="1" x14ac:dyDescent="0.3">
      <c r="A146" s="107">
        <v>142</v>
      </c>
      <c r="B146" s="108" t="s">
        <v>191</v>
      </c>
      <c r="C146" s="108" t="s">
        <v>1285</v>
      </c>
      <c r="D146" s="108" t="s">
        <v>197</v>
      </c>
      <c r="E146" s="124">
        <v>11097</v>
      </c>
      <c r="F146" s="109" t="s">
        <v>1230</v>
      </c>
      <c r="G146" s="110" t="s">
        <v>1230</v>
      </c>
      <c r="H146" s="110" t="s">
        <v>1230</v>
      </c>
      <c r="I146" s="111" t="s">
        <v>1333</v>
      </c>
      <c r="J146" s="110" t="s">
        <v>1210</v>
      </c>
      <c r="K146" s="110" t="s">
        <v>1230</v>
      </c>
      <c r="L146" s="112">
        <v>3</v>
      </c>
      <c r="M146" s="112">
        <v>0</v>
      </c>
      <c r="N146" s="112">
        <v>1</v>
      </c>
      <c r="O146" s="110" t="s">
        <v>1210</v>
      </c>
      <c r="P146" s="110" t="s">
        <v>1230</v>
      </c>
      <c r="Q146" s="117"/>
      <c r="R146" s="113" t="s">
        <v>1303</v>
      </c>
      <c r="S146" s="101" t="str">
        <f t="shared" si="3"/>
        <v>Ok</v>
      </c>
      <c r="T146" s="6">
        <f>IFERROR(VLOOKUP(D146,'[1]2020 год'!$C:$J,8,0),IFERROR(VLOOKUP(D146,'[1]2020 год'!$C:$J,7,0),""))</f>
        <v>11097</v>
      </c>
    </row>
    <row r="147" spans="1:20" ht="42.6" thickTop="1" thickBot="1" x14ac:dyDescent="0.3">
      <c r="A147" s="107">
        <v>143</v>
      </c>
      <c r="B147" s="108" t="s">
        <v>191</v>
      </c>
      <c r="C147" s="108" t="s">
        <v>1285</v>
      </c>
      <c r="D147" s="108" t="s">
        <v>198</v>
      </c>
      <c r="E147" s="124">
        <v>36668</v>
      </c>
      <c r="F147" s="109" t="s">
        <v>1230</v>
      </c>
      <c r="G147" s="110" t="s">
        <v>1230</v>
      </c>
      <c r="H147" s="110" t="s">
        <v>1230</v>
      </c>
      <c r="I147" s="111" t="s">
        <v>1333</v>
      </c>
      <c r="J147" s="110" t="s">
        <v>1210</v>
      </c>
      <c r="K147" s="110" t="s">
        <v>1230</v>
      </c>
      <c r="L147" s="112">
        <v>3</v>
      </c>
      <c r="M147" s="112">
        <v>0</v>
      </c>
      <c r="N147" s="112">
        <v>1</v>
      </c>
      <c r="O147" s="110" t="s">
        <v>1210</v>
      </c>
      <c r="P147" s="110" t="s">
        <v>1230</v>
      </c>
      <c r="Q147" s="117"/>
      <c r="R147" s="113" t="s">
        <v>1303</v>
      </c>
      <c r="S147" s="101" t="str">
        <f t="shared" si="3"/>
        <v>Ok</v>
      </c>
      <c r="T147" s="6">
        <f>IFERROR(VLOOKUP(D147,'[1]2020 год'!$C:$J,8,0),IFERROR(VLOOKUP(D147,'[1]2020 год'!$C:$J,7,0),""))</f>
        <v>36668</v>
      </c>
    </row>
    <row r="148" spans="1:20" ht="42.6" thickTop="1" thickBot="1" x14ac:dyDescent="0.3">
      <c r="A148" s="107">
        <v>144</v>
      </c>
      <c r="B148" s="108" t="s">
        <v>191</v>
      </c>
      <c r="C148" s="108" t="s">
        <v>1285</v>
      </c>
      <c r="D148" s="108" t="s">
        <v>199</v>
      </c>
      <c r="E148" s="124">
        <v>8897</v>
      </c>
      <c r="F148" s="109" t="s">
        <v>1230</v>
      </c>
      <c r="G148" s="110" t="s">
        <v>1230</v>
      </c>
      <c r="H148" s="110" t="s">
        <v>1230</v>
      </c>
      <c r="I148" s="111" t="s">
        <v>1333</v>
      </c>
      <c r="J148" s="110" t="s">
        <v>1210</v>
      </c>
      <c r="K148" s="110" t="s">
        <v>1230</v>
      </c>
      <c r="L148" s="112">
        <v>3</v>
      </c>
      <c r="M148" s="112">
        <v>0</v>
      </c>
      <c r="N148" s="112">
        <v>1</v>
      </c>
      <c r="O148" s="110" t="s">
        <v>1210</v>
      </c>
      <c r="P148" s="110" t="s">
        <v>1230</v>
      </c>
      <c r="Q148" s="117"/>
      <c r="R148" s="113" t="s">
        <v>1303</v>
      </c>
      <c r="S148" s="101" t="str">
        <f t="shared" si="3"/>
        <v>Ok</v>
      </c>
      <c r="T148" s="6">
        <f>IFERROR(VLOOKUP(D148,'[1]2020 год'!$C:$J,8,0),IFERROR(VLOOKUP(D148,'[1]2020 год'!$C:$J,7,0),""))</f>
        <v>8897</v>
      </c>
    </row>
    <row r="149" spans="1:20" ht="42.6" thickTop="1" thickBot="1" x14ac:dyDescent="0.3">
      <c r="A149" s="107">
        <v>145</v>
      </c>
      <c r="B149" s="108" t="s">
        <v>191</v>
      </c>
      <c r="C149" s="108" t="s">
        <v>1286</v>
      </c>
      <c r="D149" s="108" t="s">
        <v>200</v>
      </c>
      <c r="E149" s="124">
        <v>316529</v>
      </c>
      <c r="F149" s="109" t="s">
        <v>1230</v>
      </c>
      <c r="G149" s="110" t="s">
        <v>1230</v>
      </c>
      <c r="H149" s="110" t="s">
        <v>1230</v>
      </c>
      <c r="I149" s="111" t="s">
        <v>1333</v>
      </c>
      <c r="J149" s="110" t="s">
        <v>1210</v>
      </c>
      <c r="K149" s="110" t="s">
        <v>1230</v>
      </c>
      <c r="L149" s="112">
        <v>2</v>
      </c>
      <c r="M149" s="112">
        <v>0</v>
      </c>
      <c r="N149" s="112">
        <v>1</v>
      </c>
      <c r="O149" s="110" t="s">
        <v>1210</v>
      </c>
      <c r="P149" s="110" t="s">
        <v>1230</v>
      </c>
      <c r="Q149" s="117"/>
      <c r="R149" s="113" t="s">
        <v>1303</v>
      </c>
      <c r="S149" s="101" t="str">
        <f t="shared" si="3"/>
        <v>Ok</v>
      </c>
      <c r="T149" s="6">
        <f>IFERROR(VLOOKUP(D149,'[1]2020 год'!$C:$J,8,0),IFERROR(VLOOKUP(D149,'[1]2020 год'!$C:$J,7,0),""))</f>
        <v>316529</v>
      </c>
    </row>
    <row r="150" spans="1:20" ht="42.6" thickTop="1" thickBot="1" x14ac:dyDescent="0.3">
      <c r="A150" s="107">
        <v>146</v>
      </c>
      <c r="B150" s="108" t="s">
        <v>191</v>
      </c>
      <c r="C150" s="108" t="s">
        <v>1285</v>
      </c>
      <c r="D150" s="108" t="s">
        <v>201</v>
      </c>
      <c r="E150" s="124">
        <v>18760</v>
      </c>
      <c r="F150" s="109" t="s">
        <v>1230</v>
      </c>
      <c r="G150" s="110" t="s">
        <v>1230</v>
      </c>
      <c r="H150" s="110" t="s">
        <v>1230</v>
      </c>
      <c r="I150" s="111" t="s">
        <v>1333</v>
      </c>
      <c r="J150" s="110" t="s">
        <v>1210</v>
      </c>
      <c r="K150" s="110" t="s">
        <v>1230</v>
      </c>
      <c r="L150" s="112">
        <v>3</v>
      </c>
      <c r="M150" s="112">
        <v>0</v>
      </c>
      <c r="N150" s="112">
        <v>1</v>
      </c>
      <c r="O150" s="110" t="s">
        <v>1210</v>
      </c>
      <c r="P150" s="110" t="s">
        <v>1230</v>
      </c>
      <c r="Q150" s="117"/>
      <c r="R150" s="113" t="s">
        <v>1303</v>
      </c>
      <c r="S150" s="101" t="str">
        <f t="shared" si="3"/>
        <v>Ok</v>
      </c>
      <c r="T150" s="6">
        <f>IFERROR(VLOOKUP(D150,'[1]2020 год'!$C:$J,8,0),IFERROR(VLOOKUP(D150,'[1]2020 год'!$C:$J,7,0),""))</f>
        <v>18760</v>
      </c>
    </row>
    <row r="151" spans="1:20" ht="42.6" thickTop="1" thickBot="1" x14ac:dyDescent="0.3">
      <c r="A151" s="107">
        <v>147</v>
      </c>
      <c r="B151" s="108" t="s">
        <v>202</v>
      </c>
      <c r="C151" s="108" t="s">
        <v>1285</v>
      </c>
      <c r="D151" s="108" t="s">
        <v>203</v>
      </c>
      <c r="E151" s="124">
        <v>16073</v>
      </c>
      <c r="F151" s="109" t="s">
        <v>1230</v>
      </c>
      <c r="G151" s="110" t="s">
        <v>1230</v>
      </c>
      <c r="H151" s="110" t="s">
        <v>1230</v>
      </c>
      <c r="I151" s="111" t="s">
        <v>1333</v>
      </c>
      <c r="J151" s="110" t="s">
        <v>1210</v>
      </c>
      <c r="K151" s="110" t="s">
        <v>1230</v>
      </c>
      <c r="L151" s="112">
        <v>3</v>
      </c>
      <c r="M151" s="112">
        <v>0</v>
      </c>
      <c r="N151" s="112">
        <v>1</v>
      </c>
      <c r="O151" s="110" t="s">
        <v>1210</v>
      </c>
      <c r="P151" s="110" t="s">
        <v>1230</v>
      </c>
      <c r="Q151" s="117"/>
      <c r="R151" s="113" t="s">
        <v>41</v>
      </c>
      <c r="S151" s="101" t="str">
        <f t="shared" si="3"/>
        <v>Ok</v>
      </c>
      <c r="T151" s="6">
        <f>IFERROR(VLOOKUP(D151,'[1]2020 год'!$C:$J,8,0),IFERROR(VLOOKUP(D151,'[1]2020 год'!$C:$J,7,0),""))</f>
        <v>16073</v>
      </c>
    </row>
    <row r="152" spans="1:20" ht="42.6" thickTop="1" thickBot="1" x14ac:dyDescent="0.3">
      <c r="A152" s="107">
        <v>148</v>
      </c>
      <c r="B152" s="108" t="s">
        <v>202</v>
      </c>
      <c r="C152" s="108" t="s">
        <v>1285</v>
      </c>
      <c r="D152" s="108" t="s">
        <v>204</v>
      </c>
      <c r="E152" s="124">
        <v>20238</v>
      </c>
      <c r="F152" s="109" t="s">
        <v>1230</v>
      </c>
      <c r="G152" s="110" t="s">
        <v>1230</v>
      </c>
      <c r="H152" s="110" t="s">
        <v>1230</v>
      </c>
      <c r="I152" s="111" t="s">
        <v>1333</v>
      </c>
      <c r="J152" s="110" t="s">
        <v>1210</v>
      </c>
      <c r="K152" s="110" t="s">
        <v>1230</v>
      </c>
      <c r="L152" s="112">
        <v>3</v>
      </c>
      <c r="M152" s="112">
        <v>0</v>
      </c>
      <c r="N152" s="112">
        <v>1</v>
      </c>
      <c r="O152" s="110" t="s">
        <v>1210</v>
      </c>
      <c r="P152" s="110" t="s">
        <v>1230</v>
      </c>
      <c r="Q152" s="117"/>
      <c r="R152" s="113" t="s">
        <v>41</v>
      </c>
      <c r="S152" s="101" t="str">
        <f t="shared" si="3"/>
        <v>Ok</v>
      </c>
      <c r="T152" s="6">
        <f>IFERROR(VLOOKUP(D152,'[1]2020 год'!$C:$J,8,0),IFERROR(VLOOKUP(D152,'[1]2020 год'!$C:$J,7,0),""))</f>
        <v>20238</v>
      </c>
    </row>
    <row r="153" spans="1:20" ht="42.6" thickTop="1" thickBot="1" x14ac:dyDescent="0.3">
      <c r="A153" s="107">
        <v>149</v>
      </c>
      <c r="B153" s="108" t="s">
        <v>202</v>
      </c>
      <c r="C153" s="108" t="s">
        <v>1285</v>
      </c>
      <c r="D153" s="108" t="s">
        <v>205</v>
      </c>
      <c r="E153" s="124">
        <v>11192</v>
      </c>
      <c r="F153" s="109" t="s">
        <v>1230</v>
      </c>
      <c r="G153" s="110" t="s">
        <v>1230</v>
      </c>
      <c r="H153" s="110" t="s">
        <v>1230</v>
      </c>
      <c r="I153" s="111" t="s">
        <v>1333</v>
      </c>
      <c r="J153" s="110" t="s">
        <v>1210</v>
      </c>
      <c r="K153" s="110" t="s">
        <v>1230</v>
      </c>
      <c r="L153" s="112">
        <v>3</v>
      </c>
      <c r="M153" s="112">
        <v>0</v>
      </c>
      <c r="N153" s="112">
        <v>1</v>
      </c>
      <c r="O153" s="110" t="s">
        <v>1210</v>
      </c>
      <c r="P153" s="110" t="s">
        <v>1230</v>
      </c>
      <c r="Q153" s="117"/>
      <c r="R153" s="113" t="s">
        <v>41</v>
      </c>
      <c r="S153" s="101" t="str">
        <f t="shared" si="3"/>
        <v>Ok</v>
      </c>
      <c r="T153" s="6">
        <f>IFERROR(VLOOKUP(D153,'[1]2020 год'!$C:$J,8,0),IFERROR(VLOOKUP(D153,'[1]2020 год'!$C:$J,7,0),""))</f>
        <v>11192</v>
      </c>
    </row>
    <row r="154" spans="1:20" ht="42.6" thickTop="1" thickBot="1" x14ac:dyDescent="0.3">
      <c r="A154" s="107">
        <v>150</v>
      </c>
      <c r="B154" s="108" t="s">
        <v>202</v>
      </c>
      <c r="C154" s="108" t="s">
        <v>1285</v>
      </c>
      <c r="D154" s="108" t="s">
        <v>206</v>
      </c>
      <c r="E154" s="124">
        <v>60878</v>
      </c>
      <c r="F154" s="109" t="s">
        <v>1230</v>
      </c>
      <c r="G154" s="110" t="s">
        <v>1230</v>
      </c>
      <c r="H154" s="110" t="s">
        <v>1230</v>
      </c>
      <c r="I154" s="111" t="s">
        <v>1333</v>
      </c>
      <c r="J154" s="110" t="s">
        <v>1210</v>
      </c>
      <c r="K154" s="110" t="s">
        <v>1230</v>
      </c>
      <c r="L154" s="112">
        <v>3</v>
      </c>
      <c r="M154" s="112">
        <v>0</v>
      </c>
      <c r="N154" s="112">
        <v>1</v>
      </c>
      <c r="O154" s="110" t="s">
        <v>1210</v>
      </c>
      <c r="P154" s="110" t="s">
        <v>1230</v>
      </c>
      <c r="Q154" s="117"/>
      <c r="R154" s="113" t="s">
        <v>41</v>
      </c>
      <c r="S154" s="101" t="str">
        <f t="shared" si="3"/>
        <v>Ok</v>
      </c>
      <c r="T154" s="6">
        <f>IFERROR(VLOOKUP(D154,'[1]2020 год'!$C:$J,8,0),IFERROR(VLOOKUP(D154,'[1]2020 год'!$C:$J,7,0),""))</f>
        <v>60878</v>
      </c>
    </row>
    <row r="155" spans="1:20" ht="42.6" thickTop="1" thickBot="1" x14ac:dyDescent="0.3">
      <c r="A155" s="107">
        <v>151</v>
      </c>
      <c r="B155" s="108" t="s">
        <v>202</v>
      </c>
      <c r="C155" s="108" t="s">
        <v>1285</v>
      </c>
      <c r="D155" s="108" t="s">
        <v>207</v>
      </c>
      <c r="E155" s="124">
        <v>24062</v>
      </c>
      <c r="F155" s="109" t="s">
        <v>1230</v>
      </c>
      <c r="G155" s="110" t="s">
        <v>1230</v>
      </c>
      <c r="H155" s="110" t="s">
        <v>1230</v>
      </c>
      <c r="I155" s="111" t="s">
        <v>1333</v>
      </c>
      <c r="J155" s="110" t="s">
        <v>1210</v>
      </c>
      <c r="K155" s="110" t="s">
        <v>1230</v>
      </c>
      <c r="L155" s="112">
        <v>3</v>
      </c>
      <c r="M155" s="112">
        <v>0</v>
      </c>
      <c r="N155" s="112">
        <v>1</v>
      </c>
      <c r="O155" s="110" t="s">
        <v>1210</v>
      </c>
      <c r="P155" s="110" t="s">
        <v>1230</v>
      </c>
      <c r="Q155" s="117"/>
      <c r="R155" s="113" t="s">
        <v>41</v>
      </c>
      <c r="S155" s="101" t="str">
        <f t="shared" si="3"/>
        <v>Ok</v>
      </c>
      <c r="T155" s="6">
        <f>IFERROR(VLOOKUP(D155,'[1]2020 год'!$C:$J,8,0),IFERROR(VLOOKUP(D155,'[1]2020 год'!$C:$J,7,0),""))</f>
        <v>24062</v>
      </c>
    </row>
    <row r="156" spans="1:20" ht="42.6" thickTop="1" thickBot="1" x14ac:dyDescent="0.3">
      <c r="A156" s="107">
        <v>152</v>
      </c>
      <c r="B156" s="108" t="s">
        <v>202</v>
      </c>
      <c r="C156" s="108" t="s">
        <v>1286</v>
      </c>
      <c r="D156" s="108" t="s">
        <v>208</v>
      </c>
      <c r="E156" s="124">
        <v>1054111</v>
      </c>
      <c r="F156" s="109" t="s">
        <v>1230</v>
      </c>
      <c r="G156" s="110" t="s">
        <v>1230</v>
      </c>
      <c r="H156" s="110" t="s">
        <v>1230</v>
      </c>
      <c r="I156" s="111" t="s">
        <v>1333</v>
      </c>
      <c r="J156" s="110" t="s">
        <v>1210</v>
      </c>
      <c r="K156" s="110" t="s">
        <v>1230</v>
      </c>
      <c r="L156" s="112">
        <v>2</v>
      </c>
      <c r="M156" s="112">
        <v>0</v>
      </c>
      <c r="N156" s="112">
        <v>1</v>
      </c>
      <c r="O156" s="110" t="s">
        <v>1210</v>
      </c>
      <c r="P156" s="110" t="s">
        <v>1230</v>
      </c>
      <c r="Q156" s="117"/>
      <c r="R156" s="113" t="s">
        <v>41</v>
      </c>
      <c r="S156" s="101" t="str">
        <f t="shared" si="3"/>
        <v>Ok</v>
      </c>
      <c r="T156" s="6">
        <f>IFERROR(VLOOKUP(D156,'[1]2020 год'!$C:$J,8,0),IFERROR(VLOOKUP(D156,'[1]2020 год'!$C:$J,7,0),""))</f>
        <v>1054111</v>
      </c>
    </row>
    <row r="157" spans="1:20" ht="42.6" thickTop="1" thickBot="1" x14ac:dyDescent="0.3">
      <c r="A157" s="107">
        <v>153</v>
      </c>
      <c r="B157" s="108" t="s">
        <v>202</v>
      </c>
      <c r="C157" s="108" t="s">
        <v>1285</v>
      </c>
      <c r="D157" s="108" t="s">
        <v>209</v>
      </c>
      <c r="E157" s="124">
        <v>14743</v>
      </c>
      <c r="F157" s="109" t="s">
        <v>1230</v>
      </c>
      <c r="G157" s="110" t="s">
        <v>1230</v>
      </c>
      <c r="H157" s="110" t="s">
        <v>1230</v>
      </c>
      <c r="I157" s="111" t="s">
        <v>1333</v>
      </c>
      <c r="J157" s="110" t="s">
        <v>1210</v>
      </c>
      <c r="K157" s="110" t="s">
        <v>1230</v>
      </c>
      <c r="L157" s="112">
        <v>3</v>
      </c>
      <c r="M157" s="112">
        <v>0</v>
      </c>
      <c r="N157" s="112">
        <v>1</v>
      </c>
      <c r="O157" s="110" t="s">
        <v>1210</v>
      </c>
      <c r="P157" s="110" t="s">
        <v>1230</v>
      </c>
      <c r="Q157" s="117"/>
      <c r="R157" s="113" t="s">
        <v>41</v>
      </c>
      <c r="S157" s="101" t="str">
        <f t="shared" si="3"/>
        <v>Ok</v>
      </c>
      <c r="T157" s="6">
        <f>IFERROR(VLOOKUP(D157,'[1]2020 год'!$C:$J,8,0),IFERROR(VLOOKUP(D157,'[1]2020 год'!$C:$J,7,0),""))</f>
        <v>14743</v>
      </c>
    </row>
    <row r="158" spans="1:20" ht="42.6" thickTop="1" thickBot="1" x14ac:dyDescent="0.3">
      <c r="A158" s="107">
        <v>154</v>
      </c>
      <c r="B158" s="108" t="s">
        <v>202</v>
      </c>
      <c r="C158" s="108" t="s">
        <v>1285</v>
      </c>
      <c r="D158" s="108" t="s">
        <v>210</v>
      </c>
      <c r="E158" s="124">
        <v>18429</v>
      </c>
      <c r="F158" s="109" t="s">
        <v>1230</v>
      </c>
      <c r="G158" s="110" t="s">
        <v>1230</v>
      </c>
      <c r="H158" s="110" t="s">
        <v>1230</v>
      </c>
      <c r="I158" s="111" t="s">
        <v>1333</v>
      </c>
      <c r="J158" s="110" t="s">
        <v>1210</v>
      </c>
      <c r="K158" s="110" t="s">
        <v>1230</v>
      </c>
      <c r="L158" s="112">
        <v>3</v>
      </c>
      <c r="M158" s="112">
        <v>0</v>
      </c>
      <c r="N158" s="112">
        <v>1</v>
      </c>
      <c r="O158" s="110" t="s">
        <v>1210</v>
      </c>
      <c r="P158" s="110" t="s">
        <v>1230</v>
      </c>
      <c r="Q158" s="117"/>
      <c r="R158" s="113" t="s">
        <v>41</v>
      </c>
      <c r="S158" s="101" t="str">
        <f t="shared" si="3"/>
        <v>Ok</v>
      </c>
      <c r="T158" s="6">
        <f>IFERROR(VLOOKUP(D158,'[1]2020 год'!$C:$J,8,0),IFERROR(VLOOKUP(D158,'[1]2020 год'!$C:$J,7,0),""))</f>
        <v>18429</v>
      </c>
    </row>
    <row r="159" spans="1:20" ht="42.6" thickTop="1" thickBot="1" x14ac:dyDescent="0.3">
      <c r="A159" s="107">
        <v>155</v>
      </c>
      <c r="B159" s="108" t="s">
        <v>202</v>
      </c>
      <c r="C159" s="108" t="s">
        <v>1285</v>
      </c>
      <c r="D159" s="108" t="s">
        <v>211</v>
      </c>
      <c r="E159" s="124">
        <v>10947</v>
      </c>
      <c r="F159" s="109" t="s">
        <v>1230</v>
      </c>
      <c r="G159" s="110" t="s">
        <v>1230</v>
      </c>
      <c r="H159" s="110" t="s">
        <v>1230</v>
      </c>
      <c r="I159" s="111" t="s">
        <v>1333</v>
      </c>
      <c r="J159" s="110" t="s">
        <v>1210</v>
      </c>
      <c r="K159" s="110" t="s">
        <v>1230</v>
      </c>
      <c r="L159" s="112">
        <v>3</v>
      </c>
      <c r="M159" s="112">
        <v>0</v>
      </c>
      <c r="N159" s="112">
        <v>1</v>
      </c>
      <c r="O159" s="110" t="s">
        <v>1210</v>
      </c>
      <c r="P159" s="110" t="s">
        <v>1230</v>
      </c>
      <c r="Q159" s="117"/>
      <c r="R159" s="113" t="s">
        <v>41</v>
      </c>
      <c r="S159" s="101" t="str">
        <f t="shared" si="3"/>
        <v>Ok</v>
      </c>
      <c r="T159" s="6">
        <f>IFERROR(VLOOKUP(D159,'[1]2020 год'!$C:$J,8,0),IFERROR(VLOOKUP(D159,'[1]2020 год'!$C:$J,7,0),""))</f>
        <v>10947</v>
      </c>
    </row>
    <row r="160" spans="1:20" ht="42.6" thickTop="1" thickBot="1" x14ac:dyDescent="0.3">
      <c r="A160" s="107">
        <v>156</v>
      </c>
      <c r="B160" s="108" t="s">
        <v>202</v>
      </c>
      <c r="C160" s="108" t="s">
        <v>1285</v>
      </c>
      <c r="D160" s="108" t="s">
        <v>212</v>
      </c>
      <c r="E160" s="124">
        <v>53634</v>
      </c>
      <c r="F160" s="109" t="s">
        <v>1230</v>
      </c>
      <c r="G160" s="110" t="s">
        <v>1230</v>
      </c>
      <c r="H160" s="110" t="s">
        <v>1230</v>
      </c>
      <c r="I160" s="111" t="s">
        <v>1333</v>
      </c>
      <c r="J160" s="110" t="s">
        <v>1210</v>
      </c>
      <c r="K160" s="110" t="s">
        <v>1230</v>
      </c>
      <c r="L160" s="112">
        <v>3</v>
      </c>
      <c r="M160" s="112">
        <v>0</v>
      </c>
      <c r="N160" s="112">
        <v>1</v>
      </c>
      <c r="O160" s="110" t="s">
        <v>1210</v>
      </c>
      <c r="P160" s="110" t="s">
        <v>1230</v>
      </c>
      <c r="Q160" s="117"/>
      <c r="R160" s="113" t="s">
        <v>41</v>
      </c>
      <c r="S160" s="101" t="str">
        <f t="shared" si="3"/>
        <v>Ok</v>
      </c>
      <c r="T160" s="6">
        <f>IFERROR(VLOOKUP(D160,'[1]2020 год'!$C:$J,8,0),IFERROR(VLOOKUP(D160,'[1]2020 год'!$C:$J,7,0),""))</f>
        <v>53634</v>
      </c>
    </row>
    <row r="161" spans="1:20" ht="42.6" thickTop="1" thickBot="1" x14ac:dyDescent="0.3">
      <c r="A161" s="107">
        <v>157</v>
      </c>
      <c r="B161" s="108" t="s">
        <v>202</v>
      </c>
      <c r="C161" s="108" t="s">
        <v>1285</v>
      </c>
      <c r="D161" s="108" t="s">
        <v>213</v>
      </c>
      <c r="E161" s="124">
        <v>29270</v>
      </c>
      <c r="F161" s="109" t="s">
        <v>1230</v>
      </c>
      <c r="G161" s="110" t="s">
        <v>1230</v>
      </c>
      <c r="H161" s="110" t="s">
        <v>1230</v>
      </c>
      <c r="I161" s="111" t="s">
        <v>1333</v>
      </c>
      <c r="J161" s="110" t="s">
        <v>1210</v>
      </c>
      <c r="K161" s="110" t="s">
        <v>1230</v>
      </c>
      <c r="L161" s="112">
        <v>3</v>
      </c>
      <c r="M161" s="112">
        <v>0</v>
      </c>
      <c r="N161" s="112">
        <v>1</v>
      </c>
      <c r="O161" s="110" t="s">
        <v>1210</v>
      </c>
      <c r="P161" s="110" t="s">
        <v>1230</v>
      </c>
      <c r="Q161" s="117"/>
      <c r="R161" s="113" t="s">
        <v>41</v>
      </c>
      <c r="S161" s="101" t="str">
        <f t="shared" si="3"/>
        <v>Ok</v>
      </c>
      <c r="T161" s="6">
        <f>IFERROR(VLOOKUP(D161,'[1]2020 год'!$C:$J,8,0),IFERROR(VLOOKUP(D161,'[1]2020 год'!$C:$J,7,0),""))</f>
        <v>29270</v>
      </c>
    </row>
    <row r="162" spans="1:20" ht="42.6" thickTop="1" thickBot="1" x14ac:dyDescent="0.3">
      <c r="A162" s="107">
        <v>158</v>
      </c>
      <c r="B162" s="108" t="s">
        <v>202</v>
      </c>
      <c r="C162" s="108" t="s">
        <v>1285</v>
      </c>
      <c r="D162" s="108" t="s">
        <v>214</v>
      </c>
      <c r="E162" s="124">
        <v>31568</v>
      </c>
      <c r="F162" s="109" t="s">
        <v>1230</v>
      </c>
      <c r="G162" s="110" t="s">
        <v>1230</v>
      </c>
      <c r="H162" s="110" t="s">
        <v>1230</v>
      </c>
      <c r="I162" s="111" t="s">
        <v>1333</v>
      </c>
      <c r="J162" s="110" t="s">
        <v>1210</v>
      </c>
      <c r="K162" s="110" t="s">
        <v>1230</v>
      </c>
      <c r="L162" s="112">
        <v>3</v>
      </c>
      <c r="M162" s="112">
        <v>0</v>
      </c>
      <c r="N162" s="112">
        <v>1</v>
      </c>
      <c r="O162" s="110" t="s">
        <v>1210</v>
      </c>
      <c r="P162" s="110" t="s">
        <v>1230</v>
      </c>
      <c r="Q162" s="117"/>
      <c r="R162" s="113" t="s">
        <v>41</v>
      </c>
      <c r="S162" s="101" t="str">
        <f t="shared" si="3"/>
        <v>Ok</v>
      </c>
      <c r="T162" s="6">
        <f>IFERROR(VLOOKUP(D162,'[1]2020 год'!$C:$J,8,0),IFERROR(VLOOKUP(D162,'[1]2020 год'!$C:$J,7,0),""))</f>
        <v>31568</v>
      </c>
    </row>
    <row r="163" spans="1:20" ht="42.6" thickTop="1" thickBot="1" x14ac:dyDescent="0.3">
      <c r="A163" s="107">
        <v>159</v>
      </c>
      <c r="B163" s="108" t="s">
        <v>202</v>
      </c>
      <c r="C163" s="108" t="s">
        <v>1285</v>
      </c>
      <c r="D163" s="108" t="s">
        <v>215</v>
      </c>
      <c r="E163" s="124">
        <v>32317</v>
      </c>
      <c r="F163" s="109" t="s">
        <v>1230</v>
      </c>
      <c r="G163" s="110" t="s">
        <v>1230</v>
      </c>
      <c r="H163" s="110" t="s">
        <v>1230</v>
      </c>
      <c r="I163" s="111" t="s">
        <v>1333</v>
      </c>
      <c r="J163" s="110" t="s">
        <v>1210</v>
      </c>
      <c r="K163" s="110" t="s">
        <v>1230</v>
      </c>
      <c r="L163" s="112">
        <v>3</v>
      </c>
      <c r="M163" s="112">
        <v>0</v>
      </c>
      <c r="N163" s="112">
        <v>1</v>
      </c>
      <c r="O163" s="110" t="s">
        <v>1210</v>
      </c>
      <c r="P163" s="110" t="s">
        <v>1230</v>
      </c>
      <c r="Q163" s="117"/>
      <c r="R163" s="113" t="s">
        <v>41</v>
      </c>
      <c r="S163" s="101" t="str">
        <f t="shared" si="3"/>
        <v>Ok</v>
      </c>
      <c r="T163" s="6">
        <f>IFERROR(VLOOKUP(D163,'[1]2020 год'!$C:$J,8,0),IFERROR(VLOOKUP(D163,'[1]2020 год'!$C:$J,7,0),""))</f>
        <v>32317</v>
      </c>
    </row>
    <row r="164" spans="1:20" ht="42.6" thickTop="1" thickBot="1" x14ac:dyDescent="0.3">
      <c r="A164" s="107">
        <v>160</v>
      </c>
      <c r="B164" s="108" t="s">
        <v>202</v>
      </c>
      <c r="C164" s="108" t="s">
        <v>1285</v>
      </c>
      <c r="D164" s="108" t="s">
        <v>68</v>
      </c>
      <c r="E164" s="124">
        <v>14445</v>
      </c>
      <c r="F164" s="109" t="s">
        <v>1230</v>
      </c>
      <c r="G164" s="110" t="s">
        <v>1230</v>
      </c>
      <c r="H164" s="110" t="s">
        <v>1230</v>
      </c>
      <c r="I164" s="111" t="s">
        <v>1333</v>
      </c>
      <c r="J164" s="110" t="s">
        <v>1210</v>
      </c>
      <c r="K164" s="110" t="s">
        <v>1230</v>
      </c>
      <c r="L164" s="112">
        <v>3</v>
      </c>
      <c r="M164" s="112">
        <v>0</v>
      </c>
      <c r="N164" s="112">
        <v>1</v>
      </c>
      <c r="O164" s="110" t="s">
        <v>1210</v>
      </c>
      <c r="P164" s="110" t="s">
        <v>1230</v>
      </c>
      <c r="Q164" s="117"/>
      <c r="R164" s="113" t="s">
        <v>41</v>
      </c>
      <c r="S164" s="101" t="str">
        <f t="shared" si="3"/>
        <v>Ok</v>
      </c>
      <c r="T164" s="6">
        <f>IFERROR(VLOOKUP(D164,'[1]2020 год'!$C:$J,8,0),IFERROR(VLOOKUP(D164,'[1]2020 год'!$C:$J,7,0),""))</f>
        <v>14445</v>
      </c>
    </row>
    <row r="165" spans="1:20" ht="42.6" thickTop="1" thickBot="1" x14ac:dyDescent="0.3">
      <c r="A165" s="107">
        <v>161</v>
      </c>
      <c r="B165" s="108" t="s">
        <v>202</v>
      </c>
      <c r="C165" s="108" t="s">
        <v>1285</v>
      </c>
      <c r="D165" s="108" t="s">
        <v>216</v>
      </c>
      <c r="E165" s="124">
        <v>16781</v>
      </c>
      <c r="F165" s="109" t="s">
        <v>1230</v>
      </c>
      <c r="G165" s="110" t="s">
        <v>1230</v>
      </c>
      <c r="H165" s="110" t="s">
        <v>1230</v>
      </c>
      <c r="I165" s="111" t="s">
        <v>1333</v>
      </c>
      <c r="J165" s="110" t="s">
        <v>1210</v>
      </c>
      <c r="K165" s="110" t="s">
        <v>1230</v>
      </c>
      <c r="L165" s="112">
        <v>3</v>
      </c>
      <c r="M165" s="112">
        <v>0</v>
      </c>
      <c r="N165" s="112">
        <v>1</v>
      </c>
      <c r="O165" s="110" t="s">
        <v>1210</v>
      </c>
      <c r="P165" s="110" t="s">
        <v>1230</v>
      </c>
      <c r="Q165" s="117"/>
      <c r="R165" s="113" t="s">
        <v>41</v>
      </c>
      <c r="S165" s="101" t="str">
        <f t="shared" si="3"/>
        <v>Ok</v>
      </c>
      <c r="T165" s="6">
        <f>IFERROR(VLOOKUP(D165,'[1]2020 год'!$C:$J,8,0),IFERROR(VLOOKUP(D165,'[1]2020 год'!$C:$J,7,0),""))</f>
        <v>16781</v>
      </c>
    </row>
    <row r="166" spans="1:20" ht="42.6" thickTop="1" thickBot="1" x14ac:dyDescent="0.3">
      <c r="A166" s="107">
        <v>162</v>
      </c>
      <c r="B166" s="108" t="s">
        <v>202</v>
      </c>
      <c r="C166" s="108" t="s">
        <v>1285</v>
      </c>
      <c r="D166" s="108" t="s">
        <v>217</v>
      </c>
      <c r="E166" s="124">
        <v>62716</v>
      </c>
      <c r="F166" s="109" t="s">
        <v>1230</v>
      </c>
      <c r="G166" s="110" t="s">
        <v>1230</v>
      </c>
      <c r="H166" s="110" t="s">
        <v>1230</v>
      </c>
      <c r="I166" s="111" t="s">
        <v>1333</v>
      </c>
      <c r="J166" s="110" t="s">
        <v>1210</v>
      </c>
      <c r="K166" s="110" t="s">
        <v>1230</v>
      </c>
      <c r="L166" s="112">
        <v>3</v>
      </c>
      <c r="M166" s="112">
        <v>0</v>
      </c>
      <c r="N166" s="112">
        <v>1</v>
      </c>
      <c r="O166" s="110" t="s">
        <v>1210</v>
      </c>
      <c r="P166" s="110" t="s">
        <v>1230</v>
      </c>
      <c r="Q166" s="117"/>
      <c r="R166" s="113" t="s">
        <v>41</v>
      </c>
      <c r="S166" s="101" t="str">
        <f t="shared" si="3"/>
        <v>Ok</v>
      </c>
      <c r="T166" s="6">
        <f>IFERROR(VLOOKUP(D166,'[1]2020 год'!$C:$J,8,0),IFERROR(VLOOKUP(D166,'[1]2020 год'!$C:$J,7,0),""))</f>
        <v>62716</v>
      </c>
    </row>
    <row r="167" spans="1:20" ht="42.6" thickTop="1" thickBot="1" x14ac:dyDescent="0.3">
      <c r="A167" s="107">
        <v>163</v>
      </c>
      <c r="B167" s="108" t="s">
        <v>202</v>
      </c>
      <c r="C167" s="108" t="s">
        <v>1285</v>
      </c>
      <c r="D167" s="108" t="s">
        <v>218</v>
      </c>
      <c r="E167" s="124">
        <v>26805</v>
      </c>
      <c r="F167" s="109" t="s">
        <v>1230</v>
      </c>
      <c r="G167" s="110" t="s">
        <v>1230</v>
      </c>
      <c r="H167" s="110" t="s">
        <v>1230</v>
      </c>
      <c r="I167" s="111" t="s">
        <v>1333</v>
      </c>
      <c r="J167" s="110" t="s">
        <v>1210</v>
      </c>
      <c r="K167" s="110" t="s">
        <v>1230</v>
      </c>
      <c r="L167" s="112">
        <v>3</v>
      </c>
      <c r="M167" s="112">
        <v>0</v>
      </c>
      <c r="N167" s="112">
        <v>1</v>
      </c>
      <c r="O167" s="110" t="s">
        <v>1210</v>
      </c>
      <c r="P167" s="110" t="s">
        <v>1230</v>
      </c>
      <c r="Q167" s="117"/>
      <c r="R167" s="113" t="s">
        <v>41</v>
      </c>
      <c r="S167" s="101" t="str">
        <f t="shared" si="3"/>
        <v>Ok</v>
      </c>
      <c r="T167" s="6">
        <f>IFERROR(VLOOKUP(D167,'[1]2020 год'!$C:$J,8,0),IFERROR(VLOOKUP(D167,'[1]2020 год'!$C:$J,7,0),""))</f>
        <v>26805</v>
      </c>
    </row>
    <row r="168" spans="1:20" ht="42.6" thickTop="1" thickBot="1" x14ac:dyDescent="0.3">
      <c r="A168" s="107">
        <v>164</v>
      </c>
      <c r="B168" s="108" t="s">
        <v>202</v>
      </c>
      <c r="C168" s="108" t="s">
        <v>1285</v>
      </c>
      <c r="D168" s="108" t="s">
        <v>219</v>
      </c>
      <c r="E168" s="124">
        <v>11214</v>
      </c>
      <c r="F168" s="109" t="s">
        <v>1230</v>
      </c>
      <c r="G168" s="110" t="s">
        <v>1230</v>
      </c>
      <c r="H168" s="110" t="s">
        <v>1230</v>
      </c>
      <c r="I168" s="111" t="s">
        <v>1333</v>
      </c>
      <c r="J168" s="110" t="s">
        <v>1210</v>
      </c>
      <c r="K168" s="110" t="s">
        <v>1230</v>
      </c>
      <c r="L168" s="112">
        <v>3</v>
      </c>
      <c r="M168" s="112">
        <v>0</v>
      </c>
      <c r="N168" s="112">
        <v>1</v>
      </c>
      <c r="O168" s="110" t="s">
        <v>1210</v>
      </c>
      <c r="P168" s="110" t="s">
        <v>1230</v>
      </c>
      <c r="Q168" s="117"/>
      <c r="R168" s="113" t="s">
        <v>41</v>
      </c>
      <c r="S168" s="101" t="str">
        <f t="shared" si="3"/>
        <v>Ok</v>
      </c>
      <c r="T168" s="6">
        <f>IFERROR(VLOOKUP(D168,'[1]2020 год'!$C:$J,8,0),IFERROR(VLOOKUP(D168,'[1]2020 год'!$C:$J,7,0),""))</f>
        <v>11214</v>
      </c>
    </row>
    <row r="169" spans="1:20" ht="42.6" thickTop="1" thickBot="1" x14ac:dyDescent="0.3">
      <c r="A169" s="107">
        <v>165</v>
      </c>
      <c r="B169" s="108" t="s">
        <v>202</v>
      </c>
      <c r="C169" s="108" t="s">
        <v>1285</v>
      </c>
      <c r="D169" s="108" t="s">
        <v>220</v>
      </c>
      <c r="E169" s="124">
        <v>10207</v>
      </c>
      <c r="F169" s="109" t="s">
        <v>1230</v>
      </c>
      <c r="G169" s="110" t="s">
        <v>1230</v>
      </c>
      <c r="H169" s="110" t="s">
        <v>1230</v>
      </c>
      <c r="I169" s="111" t="s">
        <v>1333</v>
      </c>
      <c r="J169" s="110" t="s">
        <v>1210</v>
      </c>
      <c r="K169" s="110" t="s">
        <v>1230</v>
      </c>
      <c r="L169" s="112">
        <v>3</v>
      </c>
      <c r="M169" s="112">
        <v>0</v>
      </c>
      <c r="N169" s="112">
        <v>1</v>
      </c>
      <c r="O169" s="110" t="s">
        <v>1210</v>
      </c>
      <c r="P169" s="110" t="s">
        <v>1230</v>
      </c>
      <c r="Q169" s="117"/>
      <c r="R169" s="113" t="s">
        <v>41</v>
      </c>
      <c r="S169" s="101" t="str">
        <f t="shared" si="3"/>
        <v>Ok</v>
      </c>
      <c r="T169" s="6">
        <f>IFERROR(VLOOKUP(D169,'[1]2020 год'!$C:$J,8,0),IFERROR(VLOOKUP(D169,'[1]2020 год'!$C:$J,7,0),""))</f>
        <v>10207</v>
      </c>
    </row>
    <row r="170" spans="1:20" ht="42.6" thickTop="1" thickBot="1" x14ac:dyDescent="0.3">
      <c r="A170" s="107">
        <v>166</v>
      </c>
      <c r="B170" s="108" t="s">
        <v>221</v>
      </c>
      <c r="C170" s="108" t="s">
        <v>1285</v>
      </c>
      <c r="D170" s="108" t="s">
        <v>222</v>
      </c>
      <c r="E170" s="124">
        <v>73129</v>
      </c>
      <c r="F170" s="109" t="s">
        <v>1230</v>
      </c>
      <c r="G170" s="110" t="s">
        <v>1230</v>
      </c>
      <c r="H170" s="110" t="s">
        <v>1230</v>
      </c>
      <c r="I170" s="111" t="s">
        <v>1333</v>
      </c>
      <c r="J170" s="110" t="s">
        <v>1210</v>
      </c>
      <c r="K170" s="110" t="s">
        <v>1230</v>
      </c>
      <c r="L170" s="112">
        <v>3</v>
      </c>
      <c r="M170" s="112">
        <v>0</v>
      </c>
      <c r="N170" s="112">
        <v>1</v>
      </c>
      <c r="O170" s="110" t="s">
        <v>1210</v>
      </c>
      <c r="P170" s="110" t="s">
        <v>1230</v>
      </c>
      <c r="Q170" s="117"/>
      <c r="R170" s="113" t="s">
        <v>47</v>
      </c>
      <c r="S170" s="101" t="str">
        <f t="shared" si="3"/>
        <v>Ok</v>
      </c>
      <c r="T170" s="6">
        <f>IFERROR(VLOOKUP(D170,'[1]2020 год'!$C:$J,8,0),IFERROR(VLOOKUP(D170,'[1]2020 год'!$C:$J,7,0),""))</f>
        <v>73129</v>
      </c>
    </row>
    <row r="171" spans="1:20" ht="42.6" thickTop="1" thickBot="1" x14ac:dyDescent="0.3">
      <c r="A171" s="107">
        <v>167</v>
      </c>
      <c r="B171" s="108" t="s">
        <v>223</v>
      </c>
      <c r="C171" s="108" t="s">
        <v>1285</v>
      </c>
      <c r="D171" s="108" t="s">
        <v>224</v>
      </c>
      <c r="E171" s="124">
        <v>17842</v>
      </c>
      <c r="F171" s="109" t="s">
        <v>1230</v>
      </c>
      <c r="G171" s="110" t="s">
        <v>1230</v>
      </c>
      <c r="H171" s="110" t="s">
        <v>1230</v>
      </c>
      <c r="I171" s="111" t="s">
        <v>1333</v>
      </c>
      <c r="J171" s="110" t="s">
        <v>1210</v>
      </c>
      <c r="K171" s="110" t="s">
        <v>1230</v>
      </c>
      <c r="L171" s="112">
        <v>3</v>
      </c>
      <c r="M171" s="112">
        <v>0</v>
      </c>
      <c r="N171" s="112">
        <v>1</v>
      </c>
      <c r="O171" s="110" t="s">
        <v>1210</v>
      </c>
      <c r="P171" s="110" t="s">
        <v>1230</v>
      </c>
      <c r="Q171" s="117"/>
      <c r="R171" s="113" t="s">
        <v>46</v>
      </c>
      <c r="S171" s="101" t="str">
        <f t="shared" si="3"/>
        <v>Ok</v>
      </c>
      <c r="T171" s="6">
        <f>IFERROR(VLOOKUP(D171,'[1]2020 год'!$C:$J,8,0),IFERROR(VLOOKUP(D171,'[1]2020 год'!$C:$J,7,0),""))</f>
        <v>17842</v>
      </c>
    </row>
    <row r="172" spans="1:20" ht="42.6" thickTop="1" thickBot="1" x14ac:dyDescent="0.3">
      <c r="A172" s="107">
        <v>168</v>
      </c>
      <c r="B172" s="108" t="s">
        <v>223</v>
      </c>
      <c r="C172" s="108" t="s">
        <v>1285</v>
      </c>
      <c r="D172" s="108" t="s">
        <v>225</v>
      </c>
      <c r="E172" s="124">
        <v>10304</v>
      </c>
      <c r="F172" s="109" t="s">
        <v>1230</v>
      </c>
      <c r="G172" s="110" t="s">
        <v>1230</v>
      </c>
      <c r="H172" s="110" t="s">
        <v>1230</v>
      </c>
      <c r="I172" s="111" t="s">
        <v>1333</v>
      </c>
      <c r="J172" s="110" t="s">
        <v>1210</v>
      </c>
      <c r="K172" s="110" t="s">
        <v>1230</v>
      </c>
      <c r="L172" s="112">
        <v>3</v>
      </c>
      <c r="M172" s="112">
        <v>0</v>
      </c>
      <c r="N172" s="112">
        <v>1</v>
      </c>
      <c r="O172" s="110" t="s">
        <v>1210</v>
      </c>
      <c r="P172" s="110" t="s">
        <v>1230</v>
      </c>
      <c r="Q172" s="117"/>
      <c r="R172" s="113" t="s">
        <v>46</v>
      </c>
      <c r="S172" s="101" t="str">
        <f t="shared" si="3"/>
        <v>Ok</v>
      </c>
      <c r="T172" s="6">
        <f>IFERROR(VLOOKUP(D172,'[1]2020 год'!$C:$J,8,0),IFERROR(VLOOKUP(D172,'[1]2020 год'!$C:$J,7,0),""))</f>
        <v>10304</v>
      </c>
    </row>
    <row r="173" spans="1:20" ht="42.6" thickTop="1" thickBot="1" x14ac:dyDescent="0.3">
      <c r="A173" s="107">
        <v>169</v>
      </c>
      <c r="B173" s="108" t="s">
        <v>223</v>
      </c>
      <c r="C173" s="108" t="s">
        <v>1285</v>
      </c>
      <c r="D173" s="108" t="s">
        <v>226</v>
      </c>
      <c r="E173" s="124">
        <v>10879</v>
      </c>
      <c r="F173" s="109" t="s">
        <v>1230</v>
      </c>
      <c r="G173" s="110" t="s">
        <v>1230</v>
      </c>
      <c r="H173" s="110" t="s">
        <v>1230</v>
      </c>
      <c r="I173" s="111" t="s">
        <v>1333</v>
      </c>
      <c r="J173" s="110" t="s">
        <v>1210</v>
      </c>
      <c r="K173" s="110" t="s">
        <v>1230</v>
      </c>
      <c r="L173" s="112">
        <v>3</v>
      </c>
      <c r="M173" s="112">
        <v>0</v>
      </c>
      <c r="N173" s="112">
        <v>1</v>
      </c>
      <c r="O173" s="110" t="s">
        <v>1210</v>
      </c>
      <c r="P173" s="110" t="s">
        <v>1230</v>
      </c>
      <c r="Q173" s="117"/>
      <c r="R173" s="113" t="s">
        <v>46</v>
      </c>
      <c r="S173" s="101" t="str">
        <f t="shared" si="3"/>
        <v>Ok</v>
      </c>
      <c r="T173" s="6">
        <f>IFERROR(VLOOKUP(D173,'[1]2020 год'!$C:$J,8,0),IFERROR(VLOOKUP(D173,'[1]2020 год'!$C:$J,7,0),""))</f>
        <v>10879</v>
      </c>
    </row>
    <row r="174" spans="1:20" ht="42.6" thickTop="1" thickBot="1" x14ac:dyDescent="0.3">
      <c r="A174" s="107">
        <v>170</v>
      </c>
      <c r="B174" s="108" t="s">
        <v>223</v>
      </c>
      <c r="C174" s="108" t="s">
        <v>1285</v>
      </c>
      <c r="D174" s="108" t="s">
        <v>227</v>
      </c>
      <c r="E174" s="124">
        <v>29181</v>
      </c>
      <c r="F174" s="109" t="s">
        <v>1230</v>
      </c>
      <c r="G174" s="110" t="s">
        <v>1230</v>
      </c>
      <c r="H174" s="110" t="s">
        <v>1230</v>
      </c>
      <c r="I174" s="111" t="s">
        <v>1333</v>
      </c>
      <c r="J174" s="110" t="s">
        <v>1210</v>
      </c>
      <c r="K174" s="110" t="s">
        <v>1230</v>
      </c>
      <c r="L174" s="112">
        <v>3</v>
      </c>
      <c r="M174" s="112">
        <v>0</v>
      </c>
      <c r="N174" s="112">
        <v>1</v>
      </c>
      <c r="O174" s="110" t="s">
        <v>1210</v>
      </c>
      <c r="P174" s="110" t="s">
        <v>1230</v>
      </c>
      <c r="Q174" s="117"/>
      <c r="R174" s="113" t="s">
        <v>46</v>
      </c>
      <c r="S174" s="101" t="str">
        <f t="shared" si="3"/>
        <v>Ok</v>
      </c>
      <c r="T174" s="6">
        <f>IFERROR(VLOOKUP(D174,'[1]2020 год'!$C:$J,8,0),IFERROR(VLOOKUP(D174,'[1]2020 год'!$C:$J,7,0),""))</f>
        <v>29181</v>
      </c>
    </row>
    <row r="175" spans="1:20" ht="42.6" thickTop="1" thickBot="1" x14ac:dyDescent="0.3">
      <c r="A175" s="107">
        <v>171</v>
      </c>
      <c r="B175" s="108" t="s">
        <v>223</v>
      </c>
      <c r="C175" s="108" t="s">
        <v>1285</v>
      </c>
      <c r="D175" s="108" t="s">
        <v>228</v>
      </c>
      <c r="E175" s="124">
        <v>10539</v>
      </c>
      <c r="F175" s="109" t="s">
        <v>1230</v>
      </c>
      <c r="G175" s="110" t="s">
        <v>1230</v>
      </c>
      <c r="H175" s="110" t="s">
        <v>1230</v>
      </c>
      <c r="I175" s="111" t="s">
        <v>1333</v>
      </c>
      <c r="J175" s="110" t="s">
        <v>1210</v>
      </c>
      <c r="K175" s="110" t="s">
        <v>1230</v>
      </c>
      <c r="L175" s="112">
        <v>3</v>
      </c>
      <c r="M175" s="112">
        <v>0</v>
      </c>
      <c r="N175" s="112">
        <v>1</v>
      </c>
      <c r="O175" s="110" t="s">
        <v>1210</v>
      </c>
      <c r="P175" s="110" t="s">
        <v>1230</v>
      </c>
      <c r="Q175" s="117"/>
      <c r="R175" s="113" t="s">
        <v>46</v>
      </c>
      <c r="S175" s="101" t="str">
        <f t="shared" si="3"/>
        <v>Ok</v>
      </c>
      <c r="T175" s="6">
        <f>IFERROR(VLOOKUP(D175,'[1]2020 год'!$C:$J,8,0),IFERROR(VLOOKUP(D175,'[1]2020 год'!$C:$J,7,0),""))</f>
        <v>10539</v>
      </c>
    </row>
    <row r="176" spans="1:20" ht="42.6" thickTop="1" thickBot="1" x14ac:dyDescent="0.3">
      <c r="A176" s="107">
        <v>172</v>
      </c>
      <c r="B176" s="108" t="s">
        <v>223</v>
      </c>
      <c r="C176" s="108" t="s">
        <v>1285</v>
      </c>
      <c r="D176" s="108" t="s">
        <v>229</v>
      </c>
      <c r="E176" s="124">
        <v>13030</v>
      </c>
      <c r="F176" s="109" t="s">
        <v>1230</v>
      </c>
      <c r="G176" s="110" t="s">
        <v>1230</v>
      </c>
      <c r="H176" s="110" t="s">
        <v>1230</v>
      </c>
      <c r="I176" s="111" t="s">
        <v>1333</v>
      </c>
      <c r="J176" s="110" t="s">
        <v>1210</v>
      </c>
      <c r="K176" s="110" t="s">
        <v>1230</v>
      </c>
      <c r="L176" s="112">
        <v>3</v>
      </c>
      <c r="M176" s="112">
        <v>0</v>
      </c>
      <c r="N176" s="112">
        <v>1</v>
      </c>
      <c r="O176" s="110" t="s">
        <v>1210</v>
      </c>
      <c r="P176" s="110" t="s">
        <v>1230</v>
      </c>
      <c r="Q176" s="117"/>
      <c r="R176" s="113" t="s">
        <v>46</v>
      </c>
      <c r="S176" s="101" t="str">
        <f t="shared" si="3"/>
        <v>Ok</v>
      </c>
      <c r="T176" s="6">
        <f>IFERROR(VLOOKUP(D176,'[1]2020 год'!$C:$J,8,0),IFERROR(VLOOKUP(D176,'[1]2020 год'!$C:$J,7,0),""))</f>
        <v>13030</v>
      </c>
    </row>
    <row r="177" spans="1:20" ht="42.6" thickTop="1" thickBot="1" x14ac:dyDescent="0.3">
      <c r="A177" s="107">
        <v>173</v>
      </c>
      <c r="B177" s="108" t="s">
        <v>223</v>
      </c>
      <c r="C177" s="108" t="s">
        <v>1285</v>
      </c>
      <c r="D177" s="108" t="s">
        <v>230</v>
      </c>
      <c r="E177" s="124">
        <v>12845</v>
      </c>
      <c r="F177" s="109" t="s">
        <v>1230</v>
      </c>
      <c r="G177" s="110" t="s">
        <v>1230</v>
      </c>
      <c r="H177" s="110" t="s">
        <v>1230</v>
      </c>
      <c r="I177" s="111" t="s">
        <v>1333</v>
      </c>
      <c r="J177" s="110" t="s">
        <v>1210</v>
      </c>
      <c r="K177" s="110" t="s">
        <v>1230</v>
      </c>
      <c r="L177" s="112">
        <v>3</v>
      </c>
      <c r="M177" s="112">
        <v>0</v>
      </c>
      <c r="N177" s="112">
        <v>1</v>
      </c>
      <c r="O177" s="110" t="s">
        <v>1210</v>
      </c>
      <c r="P177" s="110" t="s">
        <v>1230</v>
      </c>
      <c r="Q177" s="117"/>
      <c r="R177" s="113" t="s">
        <v>46</v>
      </c>
      <c r="S177" s="101" t="str">
        <f t="shared" si="3"/>
        <v>Ok</v>
      </c>
      <c r="T177" s="6">
        <f>IFERROR(VLOOKUP(D177,'[1]2020 год'!$C:$J,8,0),IFERROR(VLOOKUP(D177,'[1]2020 год'!$C:$J,7,0),""))</f>
        <v>12845</v>
      </c>
    </row>
    <row r="178" spans="1:20" ht="42.6" thickTop="1" thickBot="1" x14ac:dyDescent="0.3">
      <c r="A178" s="107">
        <v>174</v>
      </c>
      <c r="B178" s="108" t="s">
        <v>223</v>
      </c>
      <c r="C178" s="108" t="s">
        <v>1285</v>
      </c>
      <c r="D178" s="108" t="s">
        <v>231</v>
      </c>
      <c r="E178" s="124">
        <v>51648</v>
      </c>
      <c r="F178" s="109" t="s">
        <v>1230</v>
      </c>
      <c r="G178" s="110" t="s">
        <v>1230</v>
      </c>
      <c r="H178" s="110" t="s">
        <v>1230</v>
      </c>
      <c r="I178" s="111" t="s">
        <v>1333</v>
      </c>
      <c r="J178" s="110" t="s">
        <v>1210</v>
      </c>
      <c r="K178" s="110" t="s">
        <v>1230</v>
      </c>
      <c r="L178" s="112">
        <v>3</v>
      </c>
      <c r="M178" s="112">
        <v>0</v>
      </c>
      <c r="N178" s="112">
        <v>1</v>
      </c>
      <c r="O178" s="110" t="s">
        <v>1210</v>
      </c>
      <c r="P178" s="110" t="s">
        <v>1230</v>
      </c>
      <c r="Q178" s="117"/>
      <c r="R178" s="113" t="s">
        <v>46</v>
      </c>
      <c r="S178" s="101" t="str">
        <f t="shared" si="3"/>
        <v>Ok</v>
      </c>
      <c r="T178" s="6">
        <f>IFERROR(VLOOKUP(D178,'[1]2020 год'!$C:$J,8,0),IFERROR(VLOOKUP(D178,'[1]2020 год'!$C:$J,7,0),""))</f>
        <v>51648</v>
      </c>
    </row>
    <row r="179" spans="1:20" ht="42.6" thickTop="1" thickBot="1" x14ac:dyDescent="0.3">
      <c r="A179" s="107">
        <v>175</v>
      </c>
      <c r="B179" s="108" t="s">
        <v>223</v>
      </c>
      <c r="C179" s="108" t="s">
        <v>1285</v>
      </c>
      <c r="D179" s="108" t="s">
        <v>232</v>
      </c>
      <c r="E179" s="124">
        <v>10865</v>
      </c>
      <c r="F179" s="109" t="s">
        <v>1230</v>
      </c>
      <c r="G179" s="110" t="s">
        <v>1230</v>
      </c>
      <c r="H179" s="110" t="s">
        <v>1230</v>
      </c>
      <c r="I179" s="111" t="s">
        <v>1333</v>
      </c>
      <c r="J179" s="110" t="s">
        <v>1210</v>
      </c>
      <c r="K179" s="110" t="s">
        <v>1230</v>
      </c>
      <c r="L179" s="112">
        <v>3</v>
      </c>
      <c r="M179" s="112">
        <v>0</v>
      </c>
      <c r="N179" s="112">
        <v>1</v>
      </c>
      <c r="O179" s="110" t="s">
        <v>1210</v>
      </c>
      <c r="P179" s="110" t="s">
        <v>1230</v>
      </c>
      <c r="Q179" s="117"/>
      <c r="R179" s="113" t="s">
        <v>46</v>
      </c>
      <c r="S179" s="101" t="str">
        <f t="shared" si="3"/>
        <v>Ok</v>
      </c>
      <c r="T179" s="6">
        <f>IFERROR(VLOOKUP(D179,'[1]2020 год'!$C:$J,8,0),IFERROR(VLOOKUP(D179,'[1]2020 год'!$C:$J,7,0),""))</f>
        <v>10865</v>
      </c>
    </row>
    <row r="180" spans="1:20" ht="42.6" thickTop="1" thickBot="1" x14ac:dyDescent="0.3">
      <c r="A180" s="107">
        <v>176</v>
      </c>
      <c r="B180" s="108" t="s">
        <v>223</v>
      </c>
      <c r="C180" s="108" t="s">
        <v>1285</v>
      </c>
      <c r="D180" s="108" t="s">
        <v>233</v>
      </c>
      <c r="E180" s="124">
        <v>13076</v>
      </c>
      <c r="F180" s="109" t="s">
        <v>1230</v>
      </c>
      <c r="G180" s="110" t="s">
        <v>1230</v>
      </c>
      <c r="H180" s="110" t="s">
        <v>1230</v>
      </c>
      <c r="I180" s="111" t="s">
        <v>1333</v>
      </c>
      <c r="J180" s="110" t="s">
        <v>1210</v>
      </c>
      <c r="K180" s="110" t="s">
        <v>1230</v>
      </c>
      <c r="L180" s="112">
        <v>3</v>
      </c>
      <c r="M180" s="112">
        <v>0</v>
      </c>
      <c r="N180" s="112">
        <v>1</v>
      </c>
      <c r="O180" s="110" t="s">
        <v>1210</v>
      </c>
      <c r="P180" s="110" t="s">
        <v>1230</v>
      </c>
      <c r="Q180" s="117"/>
      <c r="R180" s="113" t="s">
        <v>46</v>
      </c>
      <c r="S180" s="101" t="str">
        <f t="shared" si="3"/>
        <v>Ok</v>
      </c>
      <c r="T180" s="6">
        <f>IFERROR(VLOOKUP(D180,'[1]2020 год'!$C:$J,8,0),IFERROR(VLOOKUP(D180,'[1]2020 год'!$C:$J,7,0),""))</f>
        <v>13076</v>
      </c>
    </row>
    <row r="181" spans="1:20" ht="42.6" thickTop="1" thickBot="1" x14ac:dyDescent="0.3">
      <c r="A181" s="107">
        <v>177</v>
      </c>
      <c r="B181" s="108" t="s">
        <v>223</v>
      </c>
      <c r="C181" s="108" t="s">
        <v>1285</v>
      </c>
      <c r="D181" s="108" t="s">
        <v>234</v>
      </c>
      <c r="E181" s="124">
        <v>14906</v>
      </c>
      <c r="F181" s="109" t="s">
        <v>1230</v>
      </c>
      <c r="G181" s="110" t="s">
        <v>1230</v>
      </c>
      <c r="H181" s="110" t="s">
        <v>1230</v>
      </c>
      <c r="I181" s="111" t="s">
        <v>1333</v>
      </c>
      <c r="J181" s="110" t="s">
        <v>1210</v>
      </c>
      <c r="K181" s="110" t="s">
        <v>1230</v>
      </c>
      <c r="L181" s="112">
        <v>3</v>
      </c>
      <c r="M181" s="112">
        <v>0</v>
      </c>
      <c r="N181" s="112">
        <v>1</v>
      </c>
      <c r="O181" s="110" t="s">
        <v>1210</v>
      </c>
      <c r="P181" s="110" t="s">
        <v>1230</v>
      </c>
      <c r="Q181" s="117"/>
      <c r="R181" s="113" t="s">
        <v>46</v>
      </c>
      <c r="S181" s="101" t="str">
        <f t="shared" si="3"/>
        <v>Ok</v>
      </c>
      <c r="T181" s="6">
        <f>IFERROR(VLOOKUP(D181,'[1]2020 год'!$C:$J,8,0),IFERROR(VLOOKUP(D181,'[1]2020 год'!$C:$J,7,0),""))</f>
        <v>14906</v>
      </c>
    </row>
    <row r="182" spans="1:20" ht="42.6" thickTop="1" thickBot="1" x14ac:dyDescent="0.3">
      <c r="A182" s="107">
        <v>178</v>
      </c>
      <c r="B182" s="108" t="s">
        <v>223</v>
      </c>
      <c r="C182" s="108" t="s">
        <v>1285</v>
      </c>
      <c r="D182" s="108" t="s">
        <v>235</v>
      </c>
      <c r="E182" s="124">
        <v>10255</v>
      </c>
      <c r="F182" s="109" t="s">
        <v>1230</v>
      </c>
      <c r="G182" s="110" t="s">
        <v>1230</v>
      </c>
      <c r="H182" s="110" t="s">
        <v>1230</v>
      </c>
      <c r="I182" s="111" t="s">
        <v>1333</v>
      </c>
      <c r="J182" s="110" t="s">
        <v>1210</v>
      </c>
      <c r="K182" s="110" t="s">
        <v>1230</v>
      </c>
      <c r="L182" s="112">
        <v>3</v>
      </c>
      <c r="M182" s="112">
        <v>0</v>
      </c>
      <c r="N182" s="112">
        <v>1</v>
      </c>
      <c r="O182" s="110" t="s">
        <v>1210</v>
      </c>
      <c r="P182" s="110" t="s">
        <v>1230</v>
      </c>
      <c r="Q182" s="117"/>
      <c r="R182" s="113" t="s">
        <v>46</v>
      </c>
      <c r="S182" s="101" t="str">
        <f t="shared" si="3"/>
        <v>Ok</v>
      </c>
      <c r="T182" s="6">
        <f>IFERROR(VLOOKUP(D182,'[1]2020 год'!$C:$J,8,0),IFERROR(VLOOKUP(D182,'[1]2020 год'!$C:$J,7,0),""))</f>
        <v>10255</v>
      </c>
    </row>
    <row r="183" spans="1:20" ht="42.6" thickTop="1" thickBot="1" x14ac:dyDescent="0.3">
      <c r="A183" s="107">
        <v>179</v>
      </c>
      <c r="B183" s="108" t="s">
        <v>223</v>
      </c>
      <c r="C183" s="108" t="s">
        <v>1285</v>
      </c>
      <c r="D183" s="108" t="s">
        <v>236</v>
      </c>
      <c r="E183" s="124">
        <v>11242</v>
      </c>
      <c r="F183" s="109" t="s">
        <v>1230</v>
      </c>
      <c r="G183" s="110" t="s">
        <v>1230</v>
      </c>
      <c r="H183" s="110" t="s">
        <v>1230</v>
      </c>
      <c r="I183" s="111" t="s">
        <v>1333</v>
      </c>
      <c r="J183" s="110" t="s">
        <v>1210</v>
      </c>
      <c r="K183" s="110" t="s">
        <v>1230</v>
      </c>
      <c r="L183" s="112">
        <v>3</v>
      </c>
      <c r="M183" s="112">
        <v>0</v>
      </c>
      <c r="N183" s="112">
        <v>1</v>
      </c>
      <c r="O183" s="110" t="s">
        <v>1210</v>
      </c>
      <c r="P183" s="110" t="s">
        <v>1230</v>
      </c>
      <c r="Q183" s="117"/>
      <c r="R183" s="113" t="s">
        <v>46</v>
      </c>
      <c r="S183" s="101" t="str">
        <f t="shared" si="3"/>
        <v>Ok</v>
      </c>
      <c r="T183" s="6">
        <f>IFERROR(VLOOKUP(D183,'[1]2020 год'!$C:$J,8,0),IFERROR(VLOOKUP(D183,'[1]2020 год'!$C:$J,7,0),""))</f>
        <v>11242</v>
      </c>
    </row>
    <row r="184" spans="1:20" ht="42.6" thickTop="1" thickBot="1" x14ac:dyDescent="0.3">
      <c r="A184" s="107">
        <v>180</v>
      </c>
      <c r="B184" s="108" t="s">
        <v>223</v>
      </c>
      <c r="C184" s="108" t="s">
        <v>1285</v>
      </c>
      <c r="D184" s="108" t="s">
        <v>237</v>
      </c>
      <c r="E184" s="124">
        <v>15880</v>
      </c>
      <c r="F184" s="109" t="s">
        <v>1230</v>
      </c>
      <c r="G184" s="110" t="s">
        <v>1230</v>
      </c>
      <c r="H184" s="110" t="s">
        <v>1230</v>
      </c>
      <c r="I184" s="111" t="s">
        <v>1333</v>
      </c>
      <c r="J184" s="110" t="s">
        <v>1210</v>
      </c>
      <c r="K184" s="110" t="s">
        <v>1230</v>
      </c>
      <c r="L184" s="112">
        <v>3</v>
      </c>
      <c r="M184" s="112">
        <v>0</v>
      </c>
      <c r="N184" s="112">
        <v>1</v>
      </c>
      <c r="O184" s="110" t="s">
        <v>1210</v>
      </c>
      <c r="P184" s="110" t="s">
        <v>1230</v>
      </c>
      <c r="Q184" s="117"/>
      <c r="R184" s="113" t="s">
        <v>46</v>
      </c>
      <c r="S184" s="101" t="str">
        <f t="shared" si="3"/>
        <v>Ok</v>
      </c>
      <c r="T184" s="6">
        <f>IFERROR(VLOOKUP(D184,'[1]2020 год'!$C:$J,8,0),IFERROR(VLOOKUP(D184,'[1]2020 год'!$C:$J,7,0),""))</f>
        <v>15880</v>
      </c>
    </row>
    <row r="185" spans="1:20" ht="42.6" thickTop="1" thickBot="1" x14ac:dyDescent="0.3">
      <c r="A185" s="107">
        <v>181</v>
      </c>
      <c r="B185" s="108" t="s">
        <v>223</v>
      </c>
      <c r="C185" s="108" t="s">
        <v>1285</v>
      </c>
      <c r="D185" s="108" t="s">
        <v>238</v>
      </c>
      <c r="E185" s="124">
        <v>10488</v>
      </c>
      <c r="F185" s="109" t="s">
        <v>1230</v>
      </c>
      <c r="G185" s="110" t="s">
        <v>1230</v>
      </c>
      <c r="H185" s="110" t="s">
        <v>1230</v>
      </c>
      <c r="I185" s="111" t="s">
        <v>1333</v>
      </c>
      <c r="J185" s="110" t="s">
        <v>1210</v>
      </c>
      <c r="K185" s="110" t="s">
        <v>1230</v>
      </c>
      <c r="L185" s="112">
        <v>3</v>
      </c>
      <c r="M185" s="112">
        <v>0</v>
      </c>
      <c r="N185" s="112">
        <v>1</v>
      </c>
      <c r="O185" s="110" t="s">
        <v>1210</v>
      </c>
      <c r="P185" s="110" t="s">
        <v>1230</v>
      </c>
      <c r="Q185" s="117"/>
      <c r="R185" s="113" t="s">
        <v>46</v>
      </c>
      <c r="S185" s="101" t="str">
        <f t="shared" si="3"/>
        <v>Ok</v>
      </c>
      <c r="T185" s="6">
        <f>IFERROR(VLOOKUP(D185,'[1]2020 год'!$C:$J,8,0),IFERROR(VLOOKUP(D185,'[1]2020 год'!$C:$J,7,0),""))</f>
        <v>10488</v>
      </c>
    </row>
    <row r="186" spans="1:20" ht="42.6" thickTop="1" thickBot="1" x14ac:dyDescent="0.3">
      <c r="A186" s="107">
        <v>182</v>
      </c>
      <c r="B186" s="108" t="s">
        <v>223</v>
      </c>
      <c r="C186" s="108" t="s">
        <v>1285</v>
      </c>
      <c r="D186" s="108" t="s">
        <v>239</v>
      </c>
      <c r="E186" s="124">
        <v>12654</v>
      </c>
      <c r="F186" s="109" t="s">
        <v>1230</v>
      </c>
      <c r="G186" s="110" t="s">
        <v>1230</v>
      </c>
      <c r="H186" s="110" t="s">
        <v>1230</v>
      </c>
      <c r="I186" s="111" t="s">
        <v>1333</v>
      </c>
      <c r="J186" s="110" t="s">
        <v>1210</v>
      </c>
      <c r="K186" s="110" t="s">
        <v>1230</v>
      </c>
      <c r="L186" s="112">
        <v>3</v>
      </c>
      <c r="M186" s="112">
        <v>0</v>
      </c>
      <c r="N186" s="112">
        <v>1</v>
      </c>
      <c r="O186" s="110" t="s">
        <v>1210</v>
      </c>
      <c r="P186" s="110" t="s">
        <v>1230</v>
      </c>
      <c r="Q186" s="117"/>
      <c r="R186" s="113" t="s">
        <v>46</v>
      </c>
      <c r="S186" s="101" t="str">
        <f t="shared" si="3"/>
        <v>Ok</v>
      </c>
      <c r="T186" s="6">
        <f>IFERROR(VLOOKUP(D186,'[1]2020 год'!$C:$J,8,0),IFERROR(VLOOKUP(D186,'[1]2020 год'!$C:$J,7,0),""))</f>
        <v>12654</v>
      </c>
    </row>
    <row r="187" spans="1:20" ht="42.6" thickTop="1" thickBot="1" x14ac:dyDescent="0.3">
      <c r="A187" s="107">
        <v>183</v>
      </c>
      <c r="B187" s="108" t="s">
        <v>223</v>
      </c>
      <c r="C187" s="108" t="s">
        <v>1286</v>
      </c>
      <c r="D187" s="108" t="s">
        <v>240</v>
      </c>
      <c r="E187" s="124">
        <v>349983</v>
      </c>
      <c r="F187" s="109" t="s">
        <v>1230</v>
      </c>
      <c r="G187" s="110" t="s">
        <v>1230</v>
      </c>
      <c r="H187" s="110" t="s">
        <v>1230</v>
      </c>
      <c r="I187" s="111" t="s">
        <v>1333</v>
      </c>
      <c r="J187" s="110" t="s">
        <v>1210</v>
      </c>
      <c r="K187" s="110" t="s">
        <v>1230</v>
      </c>
      <c r="L187" s="112">
        <v>2</v>
      </c>
      <c r="M187" s="112">
        <v>0</v>
      </c>
      <c r="N187" s="112">
        <v>1</v>
      </c>
      <c r="O187" s="110" t="s">
        <v>1210</v>
      </c>
      <c r="P187" s="110" t="s">
        <v>1230</v>
      </c>
      <c r="Q187" s="117"/>
      <c r="R187" s="113" t="s">
        <v>46</v>
      </c>
      <c r="S187" s="101" t="str">
        <f t="shared" si="3"/>
        <v>Ok</v>
      </c>
      <c r="T187" s="6">
        <f>IFERROR(VLOOKUP(D187,'[1]2020 год'!$C:$J,8,0),IFERROR(VLOOKUP(D187,'[1]2020 год'!$C:$J,7,0),""))</f>
        <v>349983</v>
      </c>
    </row>
    <row r="188" spans="1:20" ht="42.6" thickTop="1" thickBot="1" x14ac:dyDescent="0.3">
      <c r="A188" s="107">
        <v>184</v>
      </c>
      <c r="B188" s="108" t="s">
        <v>223</v>
      </c>
      <c r="C188" s="108" t="s">
        <v>1285</v>
      </c>
      <c r="D188" s="108" t="s">
        <v>241</v>
      </c>
      <c r="E188" s="124">
        <v>11862</v>
      </c>
      <c r="F188" s="109" t="s">
        <v>1230</v>
      </c>
      <c r="G188" s="110" t="s">
        <v>1230</v>
      </c>
      <c r="H188" s="110" t="s">
        <v>1230</v>
      </c>
      <c r="I188" s="111" t="s">
        <v>1333</v>
      </c>
      <c r="J188" s="110" t="s">
        <v>1210</v>
      </c>
      <c r="K188" s="110" t="s">
        <v>1230</v>
      </c>
      <c r="L188" s="112">
        <v>3</v>
      </c>
      <c r="M188" s="112">
        <v>0</v>
      </c>
      <c r="N188" s="112">
        <v>1</v>
      </c>
      <c r="O188" s="110" t="s">
        <v>1210</v>
      </c>
      <c r="P188" s="110" t="s">
        <v>1230</v>
      </c>
      <c r="Q188" s="117"/>
      <c r="R188" s="113" t="s">
        <v>46</v>
      </c>
      <c r="S188" s="101" t="str">
        <f t="shared" si="3"/>
        <v>Ok</v>
      </c>
      <c r="T188" s="6">
        <f>IFERROR(VLOOKUP(D188,'[1]2020 год'!$C:$J,8,0),IFERROR(VLOOKUP(D188,'[1]2020 год'!$C:$J,7,0),""))</f>
        <v>11862</v>
      </c>
    </row>
    <row r="189" spans="1:20" ht="42.6" thickTop="1" thickBot="1" x14ac:dyDescent="0.3">
      <c r="A189" s="107">
        <v>185</v>
      </c>
      <c r="B189" s="108" t="s">
        <v>223</v>
      </c>
      <c r="C189" s="108" t="s">
        <v>1285</v>
      </c>
      <c r="D189" s="108" t="s">
        <v>242</v>
      </c>
      <c r="E189" s="124">
        <v>12625</v>
      </c>
      <c r="F189" s="109" t="s">
        <v>1230</v>
      </c>
      <c r="G189" s="110" t="s">
        <v>1230</v>
      </c>
      <c r="H189" s="110" t="s">
        <v>1230</v>
      </c>
      <c r="I189" s="111" t="s">
        <v>1333</v>
      </c>
      <c r="J189" s="110" t="s">
        <v>1210</v>
      </c>
      <c r="K189" s="110" t="s">
        <v>1230</v>
      </c>
      <c r="L189" s="112">
        <v>3</v>
      </c>
      <c r="M189" s="112">
        <v>0</v>
      </c>
      <c r="N189" s="112">
        <v>1</v>
      </c>
      <c r="O189" s="110" t="s">
        <v>1210</v>
      </c>
      <c r="P189" s="110" t="s">
        <v>1230</v>
      </c>
      <c r="Q189" s="117"/>
      <c r="R189" s="113" t="s">
        <v>46</v>
      </c>
      <c r="S189" s="101" t="str">
        <f t="shared" si="3"/>
        <v>Ok</v>
      </c>
      <c r="T189" s="6">
        <f>IFERROR(VLOOKUP(D189,'[1]2020 год'!$C:$J,8,0),IFERROR(VLOOKUP(D189,'[1]2020 год'!$C:$J,7,0),""))</f>
        <v>12625</v>
      </c>
    </row>
    <row r="190" spans="1:20" ht="42.6" thickTop="1" thickBot="1" x14ac:dyDescent="0.3">
      <c r="A190" s="107">
        <v>186</v>
      </c>
      <c r="B190" s="108" t="s">
        <v>243</v>
      </c>
      <c r="C190" s="108" t="s">
        <v>1285</v>
      </c>
      <c r="D190" s="108" t="s">
        <v>244</v>
      </c>
      <c r="E190" s="124">
        <v>33794</v>
      </c>
      <c r="F190" s="109" t="s">
        <v>1230</v>
      </c>
      <c r="G190" s="110" t="s">
        <v>1230</v>
      </c>
      <c r="H190" s="110" t="s">
        <v>1230</v>
      </c>
      <c r="I190" s="111" t="s">
        <v>1333</v>
      </c>
      <c r="J190" s="110" t="s">
        <v>1210</v>
      </c>
      <c r="K190" s="110" t="s">
        <v>1230</v>
      </c>
      <c r="L190" s="112">
        <v>3</v>
      </c>
      <c r="M190" s="112">
        <v>0</v>
      </c>
      <c r="N190" s="112">
        <v>1</v>
      </c>
      <c r="O190" s="110" t="s">
        <v>1210</v>
      </c>
      <c r="P190" s="110" t="s">
        <v>1230</v>
      </c>
      <c r="Q190" s="117"/>
      <c r="R190" s="113" t="s">
        <v>41</v>
      </c>
      <c r="S190" s="101" t="str">
        <f t="shared" si="3"/>
        <v>Ok</v>
      </c>
      <c r="T190" s="6">
        <f>IFERROR(VLOOKUP(D190,'[1]2020 год'!$C:$J,8,0),IFERROR(VLOOKUP(D190,'[1]2020 год'!$C:$J,7,0),""))</f>
        <v>33794</v>
      </c>
    </row>
    <row r="191" spans="1:20" ht="42.6" thickTop="1" thickBot="1" x14ac:dyDescent="0.3">
      <c r="A191" s="107">
        <v>187</v>
      </c>
      <c r="B191" s="108" t="s">
        <v>243</v>
      </c>
      <c r="C191" s="108" t="s">
        <v>1285</v>
      </c>
      <c r="D191" s="108" t="s">
        <v>245</v>
      </c>
      <c r="E191" s="124">
        <v>9836</v>
      </c>
      <c r="F191" s="109" t="s">
        <v>1230</v>
      </c>
      <c r="G191" s="110" t="s">
        <v>1230</v>
      </c>
      <c r="H191" s="110" t="s">
        <v>1230</v>
      </c>
      <c r="I191" s="111" t="s">
        <v>1333</v>
      </c>
      <c r="J191" s="110" t="s">
        <v>1210</v>
      </c>
      <c r="K191" s="110" t="s">
        <v>1230</v>
      </c>
      <c r="L191" s="112">
        <v>3</v>
      </c>
      <c r="M191" s="112">
        <v>0</v>
      </c>
      <c r="N191" s="112">
        <v>1</v>
      </c>
      <c r="O191" s="110" t="s">
        <v>1210</v>
      </c>
      <c r="P191" s="110" t="s">
        <v>1230</v>
      </c>
      <c r="Q191" s="117"/>
      <c r="R191" s="113" t="s">
        <v>41</v>
      </c>
      <c r="S191" s="101" t="str">
        <f t="shared" si="3"/>
        <v>Ok</v>
      </c>
      <c r="T191" s="6">
        <f>IFERROR(VLOOKUP(D191,'[1]2020 год'!$C:$J,8,0),IFERROR(VLOOKUP(D191,'[1]2020 год'!$C:$J,7,0),""))</f>
        <v>9836</v>
      </c>
    </row>
    <row r="192" spans="1:20" ht="42.6" thickTop="1" thickBot="1" x14ac:dyDescent="0.3">
      <c r="A192" s="107">
        <v>188</v>
      </c>
      <c r="B192" s="108" t="s">
        <v>243</v>
      </c>
      <c r="C192" s="108" t="s">
        <v>1286</v>
      </c>
      <c r="D192" s="108" t="s">
        <v>246</v>
      </c>
      <c r="E192" s="124">
        <v>405053</v>
      </c>
      <c r="F192" s="109" t="s">
        <v>1230</v>
      </c>
      <c r="G192" s="110" t="s">
        <v>1230</v>
      </c>
      <c r="H192" s="110" t="s">
        <v>1230</v>
      </c>
      <c r="I192" s="111" t="s">
        <v>1333</v>
      </c>
      <c r="J192" s="110" t="s">
        <v>1210</v>
      </c>
      <c r="K192" s="110" t="s">
        <v>1230</v>
      </c>
      <c r="L192" s="112">
        <v>2</v>
      </c>
      <c r="M192" s="112">
        <v>0</v>
      </c>
      <c r="N192" s="112">
        <v>1</v>
      </c>
      <c r="O192" s="110" t="s">
        <v>1210</v>
      </c>
      <c r="P192" s="110" t="s">
        <v>1230</v>
      </c>
      <c r="Q192" s="117"/>
      <c r="R192" s="113" t="s">
        <v>41</v>
      </c>
      <c r="S192" s="101" t="str">
        <f t="shared" si="3"/>
        <v>Ok</v>
      </c>
      <c r="T192" s="6">
        <f>IFERROR(VLOOKUP(D192,'[1]2020 год'!$C:$J,8,0),IFERROR(VLOOKUP(D192,'[1]2020 год'!$C:$J,7,0),""))</f>
        <v>405053</v>
      </c>
    </row>
    <row r="193" spans="1:20" ht="42.6" thickTop="1" thickBot="1" x14ac:dyDescent="0.3">
      <c r="A193" s="107">
        <v>189</v>
      </c>
      <c r="B193" s="108" t="s">
        <v>243</v>
      </c>
      <c r="C193" s="108" t="s">
        <v>1285</v>
      </c>
      <c r="D193" s="108" t="s">
        <v>247</v>
      </c>
      <c r="E193" s="124">
        <v>81986</v>
      </c>
      <c r="F193" s="109" t="s">
        <v>1230</v>
      </c>
      <c r="G193" s="110" t="s">
        <v>1230</v>
      </c>
      <c r="H193" s="110" t="s">
        <v>1230</v>
      </c>
      <c r="I193" s="111" t="s">
        <v>1333</v>
      </c>
      <c r="J193" s="110" t="s">
        <v>1210</v>
      </c>
      <c r="K193" s="110" t="s">
        <v>1230</v>
      </c>
      <c r="L193" s="112">
        <v>3</v>
      </c>
      <c r="M193" s="112">
        <v>0</v>
      </c>
      <c r="N193" s="112">
        <v>1</v>
      </c>
      <c r="O193" s="110" t="s">
        <v>1210</v>
      </c>
      <c r="P193" s="110" t="s">
        <v>1230</v>
      </c>
      <c r="Q193" s="117"/>
      <c r="R193" s="113" t="s">
        <v>41</v>
      </c>
      <c r="S193" s="101" t="str">
        <f t="shared" si="3"/>
        <v>Ok</v>
      </c>
      <c r="T193" s="6">
        <f>IFERROR(VLOOKUP(D193,'[1]2020 год'!$C:$J,8,0),IFERROR(VLOOKUP(D193,'[1]2020 год'!$C:$J,7,0),""))</f>
        <v>81986</v>
      </c>
    </row>
    <row r="194" spans="1:20" ht="42.6" thickTop="1" thickBot="1" x14ac:dyDescent="0.3">
      <c r="A194" s="107">
        <v>190</v>
      </c>
      <c r="B194" s="108" t="s">
        <v>243</v>
      </c>
      <c r="C194" s="108" t="s">
        <v>1285</v>
      </c>
      <c r="D194" s="108" t="s">
        <v>248</v>
      </c>
      <c r="E194" s="124">
        <v>30220</v>
      </c>
      <c r="F194" s="109" t="s">
        <v>1230</v>
      </c>
      <c r="G194" s="110" t="s">
        <v>1230</v>
      </c>
      <c r="H194" s="110" t="s">
        <v>1230</v>
      </c>
      <c r="I194" s="111" t="s">
        <v>1333</v>
      </c>
      <c r="J194" s="110" t="s">
        <v>1210</v>
      </c>
      <c r="K194" s="110" t="s">
        <v>1230</v>
      </c>
      <c r="L194" s="112">
        <v>3</v>
      </c>
      <c r="M194" s="112">
        <v>0</v>
      </c>
      <c r="N194" s="112">
        <v>1</v>
      </c>
      <c r="O194" s="110" t="s">
        <v>1210</v>
      </c>
      <c r="P194" s="110" t="s">
        <v>1230</v>
      </c>
      <c r="Q194" s="117"/>
      <c r="R194" s="113" t="s">
        <v>41</v>
      </c>
      <c r="S194" s="101" t="str">
        <f t="shared" si="3"/>
        <v>Ok</v>
      </c>
      <c r="T194" s="6">
        <f>IFERROR(VLOOKUP(D194,'[1]2020 год'!$C:$J,8,0),IFERROR(VLOOKUP(D194,'[1]2020 год'!$C:$J,7,0),""))</f>
        <v>30220</v>
      </c>
    </row>
    <row r="195" spans="1:20" ht="42.6" thickTop="1" thickBot="1" x14ac:dyDescent="0.3">
      <c r="A195" s="107">
        <v>191</v>
      </c>
      <c r="B195" s="108" t="s">
        <v>243</v>
      </c>
      <c r="C195" s="108" t="s">
        <v>1285</v>
      </c>
      <c r="D195" s="108" t="s">
        <v>249</v>
      </c>
      <c r="E195" s="124">
        <v>9229</v>
      </c>
      <c r="F195" s="109" t="s">
        <v>1230</v>
      </c>
      <c r="G195" s="110" t="s">
        <v>1230</v>
      </c>
      <c r="H195" s="110" t="s">
        <v>1230</v>
      </c>
      <c r="I195" s="111" t="s">
        <v>1333</v>
      </c>
      <c r="J195" s="110" t="s">
        <v>1210</v>
      </c>
      <c r="K195" s="110" t="s">
        <v>1230</v>
      </c>
      <c r="L195" s="112">
        <v>3</v>
      </c>
      <c r="M195" s="112">
        <v>0</v>
      </c>
      <c r="N195" s="112">
        <v>1</v>
      </c>
      <c r="O195" s="110" t="s">
        <v>1210</v>
      </c>
      <c r="P195" s="110" t="s">
        <v>1230</v>
      </c>
      <c r="Q195" s="117"/>
      <c r="R195" s="113" t="s">
        <v>41</v>
      </c>
      <c r="S195" s="101" t="str">
        <f t="shared" si="3"/>
        <v>Ok</v>
      </c>
      <c r="T195" s="6">
        <f>IFERROR(VLOOKUP(D195,'[1]2020 год'!$C:$J,8,0),IFERROR(VLOOKUP(D195,'[1]2020 год'!$C:$J,7,0),""))</f>
        <v>9229</v>
      </c>
    </row>
    <row r="196" spans="1:20" ht="42.6" thickTop="1" thickBot="1" x14ac:dyDescent="0.3">
      <c r="A196" s="107">
        <v>192</v>
      </c>
      <c r="B196" s="108" t="s">
        <v>243</v>
      </c>
      <c r="C196" s="108" t="s">
        <v>1285</v>
      </c>
      <c r="D196" s="108" t="s">
        <v>250</v>
      </c>
      <c r="E196" s="124">
        <v>15302</v>
      </c>
      <c r="F196" s="109" t="s">
        <v>1230</v>
      </c>
      <c r="G196" s="110" t="s">
        <v>1230</v>
      </c>
      <c r="H196" s="110" t="s">
        <v>1230</v>
      </c>
      <c r="I196" s="111" t="s">
        <v>1333</v>
      </c>
      <c r="J196" s="110" t="s">
        <v>1210</v>
      </c>
      <c r="K196" s="110" t="s">
        <v>1230</v>
      </c>
      <c r="L196" s="112">
        <v>3</v>
      </c>
      <c r="M196" s="112">
        <v>0</v>
      </c>
      <c r="N196" s="112">
        <v>1</v>
      </c>
      <c r="O196" s="110" t="s">
        <v>1210</v>
      </c>
      <c r="P196" s="110" t="s">
        <v>1230</v>
      </c>
      <c r="Q196" s="117"/>
      <c r="R196" s="113" t="s">
        <v>41</v>
      </c>
      <c r="S196" s="101" t="str">
        <f t="shared" si="3"/>
        <v>Ok</v>
      </c>
      <c r="T196" s="6">
        <f>IFERROR(VLOOKUP(D196,'[1]2020 год'!$C:$J,8,0),IFERROR(VLOOKUP(D196,'[1]2020 год'!$C:$J,7,0),""))</f>
        <v>15302</v>
      </c>
    </row>
    <row r="197" spans="1:20" ht="42.6" thickTop="1" thickBot="1" x14ac:dyDescent="0.3">
      <c r="A197" s="107">
        <v>193</v>
      </c>
      <c r="B197" s="108" t="s">
        <v>243</v>
      </c>
      <c r="C197" s="108" t="s">
        <v>1285</v>
      </c>
      <c r="D197" s="108" t="s">
        <v>251</v>
      </c>
      <c r="E197" s="124">
        <v>24061</v>
      </c>
      <c r="F197" s="109" t="s">
        <v>1230</v>
      </c>
      <c r="G197" s="110" t="s">
        <v>1230</v>
      </c>
      <c r="H197" s="110" t="s">
        <v>1230</v>
      </c>
      <c r="I197" s="111" t="s">
        <v>1333</v>
      </c>
      <c r="J197" s="110" t="s">
        <v>1210</v>
      </c>
      <c r="K197" s="110" t="s">
        <v>1230</v>
      </c>
      <c r="L197" s="112">
        <v>3</v>
      </c>
      <c r="M197" s="112">
        <v>0</v>
      </c>
      <c r="N197" s="112">
        <v>1</v>
      </c>
      <c r="O197" s="110" t="s">
        <v>1210</v>
      </c>
      <c r="P197" s="110" t="s">
        <v>1230</v>
      </c>
      <c r="Q197" s="117"/>
      <c r="R197" s="113" t="s">
        <v>41</v>
      </c>
      <c r="S197" s="101" t="str">
        <f t="shared" si="3"/>
        <v>Ok</v>
      </c>
      <c r="T197" s="6">
        <f>IFERROR(VLOOKUP(D197,'[1]2020 год'!$C:$J,8,0),IFERROR(VLOOKUP(D197,'[1]2020 год'!$C:$J,7,0),""))</f>
        <v>24061</v>
      </c>
    </row>
    <row r="198" spans="1:20" ht="42.6" thickTop="1" thickBot="1" x14ac:dyDescent="0.3">
      <c r="A198" s="107">
        <v>194</v>
      </c>
      <c r="B198" s="108" t="s">
        <v>243</v>
      </c>
      <c r="C198" s="108" t="s">
        <v>1285</v>
      </c>
      <c r="D198" s="108" t="s">
        <v>252</v>
      </c>
      <c r="E198" s="124">
        <v>32033</v>
      </c>
      <c r="F198" s="109" t="s">
        <v>1230</v>
      </c>
      <c r="G198" s="110" t="s">
        <v>1230</v>
      </c>
      <c r="H198" s="110" t="s">
        <v>1230</v>
      </c>
      <c r="I198" s="111" t="s">
        <v>1333</v>
      </c>
      <c r="J198" s="110" t="s">
        <v>1210</v>
      </c>
      <c r="K198" s="110" t="s">
        <v>1230</v>
      </c>
      <c r="L198" s="112">
        <v>3</v>
      </c>
      <c r="M198" s="112">
        <v>0</v>
      </c>
      <c r="N198" s="112">
        <v>1</v>
      </c>
      <c r="O198" s="110" t="s">
        <v>1210</v>
      </c>
      <c r="P198" s="110" t="s">
        <v>1230</v>
      </c>
      <c r="Q198" s="117"/>
      <c r="R198" s="113" t="s">
        <v>41</v>
      </c>
      <c r="S198" s="101" t="str">
        <f t="shared" ref="S198:S261" si="4">IF(F198="Да",IF(G198="Не выбрано","Не выбрано расписание",IF(AND(J198&lt;&gt;"Да",J198&lt;&gt;"Нет",K198&lt;&gt;"Да",K198&lt;&gt;"Нет",O198&lt;&gt;"Да",O198&lt;&gt;"Нет",P198&lt;&gt;"Да",P198&lt;&gt;"Нет"),"Не выбраны Да/Нет в подтверждении тарифа",IF(AND(OR(J198="Нет",K198="Нет",O198="Нет",P198="Нет"),Q198=""),"Не заполнен Комментарий при выборе Нет в тарифе","Ok"))),"Ok")</f>
        <v>Ok</v>
      </c>
      <c r="T198" s="6">
        <f>IFERROR(VLOOKUP(D198,'[1]2020 год'!$C:$J,8,0),IFERROR(VLOOKUP(D198,'[1]2020 год'!$C:$J,7,0),""))</f>
        <v>32033</v>
      </c>
    </row>
    <row r="199" spans="1:20" ht="42.6" thickTop="1" thickBot="1" x14ac:dyDescent="0.3">
      <c r="A199" s="107">
        <v>195</v>
      </c>
      <c r="B199" s="108" t="s">
        <v>243</v>
      </c>
      <c r="C199" s="108" t="s">
        <v>1285</v>
      </c>
      <c r="D199" s="108" t="s">
        <v>253</v>
      </c>
      <c r="E199" s="124">
        <v>33364</v>
      </c>
      <c r="F199" s="109" t="s">
        <v>1230</v>
      </c>
      <c r="G199" s="110" t="s">
        <v>1230</v>
      </c>
      <c r="H199" s="110" t="s">
        <v>1230</v>
      </c>
      <c r="I199" s="111" t="s">
        <v>1333</v>
      </c>
      <c r="J199" s="110" t="s">
        <v>1210</v>
      </c>
      <c r="K199" s="110" t="s">
        <v>1230</v>
      </c>
      <c r="L199" s="112">
        <v>3</v>
      </c>
      <c r="M199" s="112">
        <v>0</v>
      </c>
      <c r="N199" s="112">
        <v>1</v>
      </c>
      <c r="O199" s="110" t="s">
        <v>1210</v>
      </c>
      <c r="P199" s="110" t="s">
        <v>1230</v>
      </c>
      <c r="Q199" s="117"/>
      <c r="R199" s="113" t="s">
        <v>41</v>
      </c>
      <c r="S199" s="101" t="str">
        <f t="shared" si="4"/>
        <v>Ok</v>
      </c>
      <c r="T199" s="6">
        <f>IFERROR(VLOOKUP(D199,'[1]2020 год'!$C:$J,8,0),IFERROR(VLOOKUP(D199,'[1]2020 год'!$C:$J,7,0),""))</f>
        <v>33364</v>
      </c>
    </row>
    <row r="200" spans="1:20" ht="42.6" thickTop="1" thickBot="1" x14ac:dyDescent="0.3">
      <c r="A200" s="107">
        <v>196</v>
      </c>
      <c r="B200" s="108" t="s">
        <v>243</v>
      </c>
      <c r="C200" s="108" t="s">
        <v>1285</v>
      </c>
      <c r="D200" s="108" t="s">
        <v>254</v>
      </c>
      <c r="E200" s="124">
        <v>57569</v>
      </c>
      <c r="F200" s="109" t="s">
        <v>1230</v>
      </c>
      <c r="G200" s="110" t="s">
        <v>1230</v>
      </c>
      <c r="H200" s="110" t="s">
        <v>1230</v>
      </c>
      <c r="I200" s="111" t="s">
        <v>1333</v>
      </c>
      <c r="J200" s="110" t="s">
        <v>1210</v>
      </c>
      <c r="K200" s="110" t="s">
        <v>1230</v>
      </c>
      <c r="L200" s="112">
        <v>3</v>
      </c>
      <c r="M200" s="112">
        <v>0</v>
      </c>
      <c r="N200" s="112">
        <v>1</v>
      </c>
      <c r="O200" s="110" t="s">
        <v>1210</v>
      </c>
      <c r="P200" s="110" t="s">
        <v>1230</v>
      </c>
      <c r="Q200" s="117"/>
      <c r="R200" s="113" t="s">
        <v>41</v>
      </c>
      <c r="S200" s="101" t="str">
        <f t="shared" si="4"/>
        <v>Ok</v>
      </c>
      <c r="T200" s="6">
        <f>IFERROR(VLOOKUP(D200,'[1]2020 год'!$C:$J,8,0),IFERROR(VLOOKUP(D200,'[1]2020 год'!$C:$J,7,0),""))</f>
        <v>57569</v>
      </c>
    </row>
    <row r="201" spans="1:20" ht="42.6" thickTop="1" thickBot="1" x14ac:dyDescent="0.3">
      <c r="A201" s="107">
        <v>197</v>
      </c>
      <c r="B201" s="108" t="s">
        <v>243</v>
      </c>
      <c r="C201" s="108" t="s">
        <v>1285</v>
      </c>
      <c r="D201" s="108" t="s">
        <v>255</v>
      </c>
      <c r="E201" s="124">
        <v>12369</v>
      </c>
      <c r="F201" s="109" t="s">
        <v>1230</v>
      </c>
      <c r="G201" s="110" t="s">
        <v>1230</v>
      </c>
      <c r="H201" s="110" t="s">
        <v>1230</v>
      </c>
      <c r="I201" s="111" t="s">
        <v>1333</v>
      </c>
      <c r="J201" s="110" t="s">
        <v>1210</v>
      </c>
      <c r="K201" s="110" t="s">
        <v>1230</v>
      </c>
      <c r="L201" s="112">
        <v>3</v>
      </c>
      <c r="M201" s="112">
        <v>0</v>
      </c>
      <c r="N201" s="112">
        <v>1</v>
      </c>
      <c r="O201" s="110" t="s">
        <v>1210</v>
      </c>
      <c r="P201" s="110" t="s">
        <v>1230</v>
      </c>
      <c r="Q201" s="117"/>
      <c r="R201" s="113" t="s">
        <v>41</v>
      </c>
      <c r="S201" s="101" t="str">
        <f t="shared" si="4"/>
        <v>Ok</v>
      </c>
      <c r="T201" s="6">
        <f>IFERROR(VLOOKUP(D201,'[1]2020 год'!$C:$J,8,0),IFERROR(VLOOKUP(D201,'[1]2020 год'!$C:$J,7,0),""))</f>
        <v>12369</v>
      </c>
    </row>
    <row r="202" spans="1:20" ht="42.6" thickTop="1" thickBot="1" x14ac:dyDescent="0.3">
      <c r="A202" s="107">
        <v>198</v>
      </c>
      <c r="B202" s="108" t="s">
        <v>243</v>
      </c>
      <c r="C202" s="108" t="s">
        <v>1285</v>
      </c>
      <c r="D202" s="108" t="s">
        <v>256</v>
      </c>
      <c r="E202" s="124">
        <v>8154</v>
      </c>
      <c r="F202" s="109" t="s">
        <v>1230</v>
      </c>
      <c r="G202" s="110" t="s">
        <v>1230</v>
      </c>
      <c r="H202" s="110" t="s">
        <v>1230</v>
      </c>
      <c r="I202" s="111" t="s">
        <v>1333</v>
      </c>
      <c r="J202" s="110" t="s">
        <v>1210</v>
      </c>
      <c r="K202" s="110" t="s">
        <v>1230</v>
      </c>
      <c r="L202" s="112">
        <v>3</v>
      </c>
      <c r="M202" s="112">
        <v>0</v>
      </c>
      <c r="N202" s="112">
        <v>1</v>
      </c>
      <c r="O202" s="110" t="s">
        <v>1210</v>
      </c>
      <c r="P202" s="110" t="s">
        <v>1230</v>
      </c>
      <c r="Q202" s="117"/>
      <c r="R202" s="113" t="s">
        <v>41</v>
      </c>
      <c r="S202" s="101" t="str">
        <f t="shared" si="4"/>
        <v>Ok</v>
      </c>
      <c r="T202" s="6">
        <f>IFERROR(VLOOKUP(D202,'[1]2020 год'!$C:$J,8,0),IFERROR(VLOOKUP(D202,'[1]2020 год'!$C:$J,7,0),""))</f>
        <v>8154</v>
      </c>
    </row>
    <row r="203" spans="1:20" ht="42.6" thickTop="1" thickBot="1" x14ac:dyDescent="0.3">
      <c r="A203" s="107">
        <v>199</v>
      </c>
      <c r="B203" s="108" t="s">
        <v>257</v>
      </c>
      <c r="C203" s="108" t="s">
        <v>1286</v>
      </c>
      <c r="D203" s="108" t="s">
        <v>258</v>
      </c>
      <c r="E203" s="124">
        <v>225489</v>
      </c>
      <c r="F203" s="109" t="s">
        <v>1230</v>
      </c>
      <c r="G203" s="110" t="s">
        <v>1230</v>
      </c>
      <c r="H203" s="110" t="s">
        <v>1230</v>
      </c>
      <c r="I203" s="111" t="s">
        <v>1333</v>
      </c>
      <c r="J203" s="110" t="s">
        <v>1210</v>
      </c>
      <c r="K203" s="110" t="s">
        <v>1230</v>
      </c>
      <c r="L203" s="112">
        <v>2</v>
      </c>
      <c r="M203" s="112">
        <v>0</v>
      </c>
      <c r="N203" s="112">
        <v>1</v>
      </c>
      <c r="O203" s="110" t="s">
        <v>1210</v>
      </c>
      <c r="P203" s="110" t="s">
        <v>1230</v>
      </c>
      <c r="Q203" s="117"/>
      <c r="R203" s="113" t="s">
        <v>46</v>
      </c>
      <c r="S203" s="101" t="str">
        <f t="shared" si="4"/>
        <v>Ok</v>
      </c>
      <c r="T203" s="6">
        <f>IFERROR(VLOOKUP(D203,'[1]2020 год'!$C:$J,8,0),IFERROR(VLOOKUP(D203,'[1]2020 год'!$C:$J,7,0),""))</f>
        <v>225489</v>
      </c>
    </row>
    <row r="204" spans="1:20" ht="42.6" thickTop="1" thickBot="1" x14ac:dyDescent="0.3">
      <c r="A204" s="107">
        <v>200</v>
      </c>
      <c r="B204" s="108" t="s">
        <v>257</v>
      </c>
      <c r="C204" s="108" t="s">
        <v>1285</v>
      </c>
      <c r="D204" s="108" t="s">
        <v>259</v>
      </c>
      <c r="E204" s="124">
        <v>12495</v>
      </c>
      <c r="F204" s="109" t="s">
        <v>1230</v>
      </c>
      <c r="G204" s="110" t="s">
        <v>1230</v>
      </c>
      <c r="H204" s="110" t="s">
        <v>1230</v>
      </c>
      <c r="I204" s="111" t="s">
        <v>1333</v>
      </c>
      <c r="J204" s="110" t="s">
        <v>1210</v>
      </c>
      <c r="K204" s="110" t="s">
        <v>1230</v>
      </c>
      <c r="L204" s="112">
        <v>3</v>
      </c>
      <c r="M204" s="112">
        <v>0</v>
      </c>
      <c r="N204" s="112">
        <v>1</v>
      </c>
      <c r="O204" s="110" t="s">
        <v>1210</v>
      </c>
      <c r="P204" s="110" t="s">
        <v>1230</v>
      </c>
      <c r="Q204" s="117"/>
      <c r="R204" s="113" t="s">
        <v>46</v>
      </c>
      <c r="S204" s="101" t="str">
        <f t="shared" si="4"/>
        <v>Ok</v>
      </c>
      <c r="T204" s="6">
        <f>IFERROR(VLOOKUP(D204,'[1]2020 год'!$C:$J,8,0),IFERROR(VLOOKUP(D204,'[1]2020 год'!$C:$J,7,0),""))</f>
        <v>12495</v>
      </c>
    </row>
    <row r="205" spans="1:20" ht="42.6" thickTop="1" thickBot="1" x14ac:dyDescent="0.3">
      <c r="A205" s="107">
        <v>201</v>
      </c>
      <c r="B205" s="108" t="s">
        <v>257</v>
      </c>
      <c r="C205" s="108" t="s">
        <v>1285</v>
      </c>
      <c r="D205" s="108" t="s">
        <v>260</v>
      </c>
      <c r="E205" s="124">
        <v>11931</v>
      </c>
      <c r="F205" s="109" t="s">
        <v>1230</v>
      </c>
      <c r="G205" s="110" t="s">
        <v>1230</v>
      </c>
      <c r="H205" s="110" t="s">
        <v>1230</v>
      </c>
      <c r="I205" s="111" t="s">
        <v>1333</v>
      </c>
      <c r="J205" s="110" t="s">
        <v>1210</v>
      </c>
      <c r="K205" s="110" t="s">
        <v>1230</v>
      </c>
      <c r="L205" s="112">
        <v>3</v>
      </c>
      <c r="M205" s="112">
        <v>0</v>
      </c>
      <c r="N205" s="112">
        <v>1</v>
      </c>
      <c r="O205" s="110" t="s">
        <v>1210</v>
      </c>
      <c r="P205" s="110" t="s">
        <v>1230</v>
      </c>
      <c r="Q205" s="117"/>
      <c r="R205" s="113" t="s">
        <v>46</v>
      </c>
      <c r="S205" s="101" t="str">
        <f t="shared" si="4"/>
        <v>Ok</v>
      </c>
      <c r="T205" s="6">
        <f>IFERROR(VLOOKUP(D205,'[1]2020 год'!$C:$J,8,0),IFERROR(VLOOKUP(D205,'[1]2020 год'!$C:$J,7,0),""))</f>
        <v>11931</v>
      </c>
    </row>
    <row r="206" spans="1:20" ht="42.6" thickTop="1" thickBot="1" x14ac:dyDescent="0.3">
      <c r="A206" s="107">
        <v>202</v>
      </c>
      <c r="B206" s="108" t="s">
        <v>257</v>
      </c>
      <c r="C206" s="108" t="s">
        <v>1286</v>
      </c>
      <c r="D206" s="108" t="s">
        <v>261</v>
      </c>
      <c r="E206" s="124">
        <v>227467</v>
      </c>
      <c r="F206" s="109" t="s">
        <v>1230</v>
      </c>
      <c r="G206" s="110" t="s">
        <v>1230</v>
      </c>
      <c r="H206" s="110" t="s">
        <v>1230</v>
      </c>
      <c r="I206" s="111" t="s">
        <v>1333</v>
      </c>
      <c r="J206" s="110" t="s">
        <v>1210</v>
      </c>
      <c r="K206" s="110" t="s">
        <v>1230</v>
      </c>
      <c r="L206" s="112">
        <v>2</v>
      </c>
      <c r="M206" s="112">
        <v>0</v>
      </c>
      <c r="N206" s="112">
        <v>1</v>
      </c>
      <c r="O206" s="110" t="s">
        <v>1210</v>
      </c>
      <c r="P206" s="110" t="s">
        <v>1230</v>
      </c>
      <c r="Q206" s="117"/>
      <c r="R206" s="113" t="s">
        <v>46</v>
      </c>
      <c r="S206" s="101" t="str">
        <f t="shared" si="4"/>
        <v>Ok</v>
      </c>
      <c r="T206" s="6">
        <f>IFERROR(VLOOKUP(D206,'[1]2020 год'!$C:$J,8,0),IFERROR(VLOOKUP(D206,'[1]2020 год'!$C:$J,7,0),""))</f>
        <v>227467</v>
      </c>
    </row>
    <row r="207" spans="1:20" ht="42.6" thickTop="1" thickBot="1" x14ac:dyDescent="0.3">
      <c r="A207" s="107">
        <v>203</v>
      </c>
      <c r="B207" s="108" t="s">
        <v>257</v>
      </c>
      <c r="C207" s="108" t="s">
        <v>1285</v>
      </c>
      <c r="D207" s="108" t="s">
        <v>262</v>
      </c>
      <c r="E207" s="124">
        <v>20955</v>
      </c>
      <c r="F207" s="109" t="s">
        <v>1230</v>
      </c>
      <c r="G207" s="110" t="s">
        <v>1230</v>
      </c>
      <c r="H207" s="110" t="s">
        <v>1230</v>
      </c>
      <c r="I207" s="111" t="s">
        <v>1333</v>
      </c>
      <c r="J207" s="110" t="s">
        <v>1210</v>
      </c>
      <c r="K207" s="110" t="s">
        <v>1230</v>
      </c>
      <c r="L207" s="112">
        <v>3</v>
      </c>
      <c r="M207" s="112">
        <v>0</v>
      </c>
      <c r="N207" s="112">
        <v>1</v>
      </c>
      <c r="O207" s="110" t="s">
        <v>1210</v>
      </c>
      <c r="P207" s="110" t="s">
        <v>1230</v>
      </c>
      <c r="Q207" s="117"/>
      <c r="R207" s="113" t="s">
        <v>46</v>
      </c>
      <c r="S207" s="101" t="str">
        <f t="shared" si="4"/>
        <v>Ok</v>
      </c>
      <c r="T207" s="6">
        <f>IFERROR(VLOOKUP(D207,'[1]2020 год'!$C:$J,8,0),IFERROR(VLOOKUP(D207,'[1]2020 год'!$C:$J,7,0),""))</f>
        <v>20955</v>
      </c>
    </row>
    <row r="208" spans="1:20" ht="42.6" thickTop="1" thickBot="1" x14ac:dyDescent="0.3">
      <c r="A208" s="107">
        <v>204</v>
      </c>
      <c r="B208" s="108" t="s">
        <v>257</v>
      </c>
      <c r="C208" s="108" t="s">
        <v>1285</v>
      </c>
      <c r="D208" s="108" t="s">
        <v>263</v>
      </c>
      <c r="E208" s="124">
        <v>23137</v>
      </c>
      <c r="F208" s="109" t="s">
        <v>1230</v>
      </c>
      <c r="G208" s="110" t="s">
        <v>1230</v>
      </c>
      <c r="H208" s="110" t="s">
        <v>1230</v>
      </c>
      <c r="I208" s="111" t="s">
        <v>1333</v>
      </c>
      <c r="J208" s="110" t="s">
        <v>1210</v>
      </c>
      <c r="K208" s="110" t="s">
        <v>1230</v>
      </c>
      <c r="L208" s="112">
        <v>3</v>
      </c>
      <c r="M208" s="112">
        <v>0</v>
      </c>
      <c r="N208" s="112">
        <v>1</v>
      </c>
      <c r="O208" s="110" t="s">
        <v>1210</v>
      </c>
      <c r="P208" s="110" t="s">
        <v>1230</v>
      </c>
      <c r="Q208" s="117"/>
      <c r="R208" s="113" t="s">
        <v>46</v>
      </c>
      <c r="S208" s="101" t="str">
        <f t="shared" si="4"/>
        <v>Ok</v>
      </c>
      <c r="T208" s="6">
        <f>IFERROR(VLOOKUP(D208,'[1]2020 год'!$C:$J,8,0),IFERROR(VLOOKUP(D208,'[1]2020 год'!$C:$J,7,0),""))</f>
        <v>23137</v>
      </c>
    </row>
    <row r="209" spans="1:20" ht="42.6" thickTop="1" thickBot="1" x14ac:dyDescent="0.3">
      <c r="A209" s="107">
        <v>205</v>
      </c>
      <c r="B209" s="108" t="s">
        <v>257</v>
      </c>
      <c r="C209" s="108" t="s">
        <v>1285</v>
      </c>
      <c r="D209" s="108" t="s">
        <v>264</v>
      </c>
      <c r="E209" s="124">
        <v>30818</v>
      </c>
      <c r="F209" s="109" t="s">
        <v>1230</v>
      </c>
      <c r="G209" s="110" t="s">
        <v>1230</v>
      </c>
      <c r="H209" s="110" t="s">
        <v>1230</v>
      </c>
      <c r="I209" s="111" t="s">
        <v>1333</v>
      </c>
      <c r="J209" s="110" t="s">
        <v>1210</v>
      </c>
      <c r="K209" s="110" t="s">
        <v>1230</v>
      </c>
      <c r="L209" s="112">
        <v>3</v>
      </c>
      <c r="M209" s="112">
        <v>0</v>
      </c>
      <c r="N209" s="112">
        <v>1</v>
      </c>
      <c r="O209" s="110" t="s">
        <v>1210</v>
      </c>
      <c r="P209" s="110" t="s">
        <v>1230</v>
      </c>
      <c r="Q209" s="117"/>
      <c r="R209" s="113" t="s">
        <v>46</v>
      </c>
      <c r="S209" s="101" t="str">
        <f t="shared" si="4"/>
        <v>Ok</v>
      </c>
      <c r="T209" s="6">
        <f>IFERROR(VLOOKUP(D209,'[1]2020 год'!$C:$J,8,0),IFERROR(VLOOKUP(D209,'[1]2020 год'!$C:$J,7,0),""))</f>
        <v>30818</v>
      </c>
    </row>
    <row r="210" spans="1:20" ht="42.6" thickTop="1" thickBot="1" x14ac:dyDescent="0.3">
      <c r="A210" s="107">
        <v>206</v>
      </c>
      <c r="B210" s="108" t="s">
        <v>257</v>
      </c>
      <c r="C210" s="108" t="s">
        <v>1286</v>
      </c>
      <c r="D210" s="108" t="s">
        <v>265</v>
      </c>
      <c r="E210" s="124">
        <v>623479</v>
      </c>
      <c r="F210" s="109" t="s">
        <v>1230</v>
      </c>
      <c r="G210" s="110" t="s">
        <v>1230</v>
      </c>
      <c r="H210" s="110" t="s">
        <v>1230</v>
      </c>
      <c r="I210" s="111" t="s">
        <v>1333</v>
      </c>
      <c r="J210" s="110" t="s">
        <v>1210</v>
      </c>
      <c r="K210" s="110" t="s">
        <v>1230</v>
      </c>
      <c r="L210" s="112">
        <v>2</v>
      </c>
      <c r="M210" s="112">
        <v>0</v>
      </c>
      <c r="N210" s="112">
        <v>1</v>
      </c>
      <c r="O210" s="110" t="s">
        <v>1210</v>
      </c>
      <c r="P210" s="110" t="s">
        <v>1230</v>
      </c>
      <c r="Q210" s="117"/>
      <c r="R210" s="113" t="s">
        <v>46</v>
      </c>
      <c r="S210" s="101" t="str">
        <f t="shared" si="4"/>
        <v>Ok</v>
      </c>
      <c r="T210" s="6">
        <f>IFERROR(VLOOKUP(D210,'[1]2020 год'!$C:$J,8,0),IFERROR(VLOOKUP(D210,'[1]2020 год'!$C:$J,7,0),""))</f>
        <v>623479</v>
      </c>
    </row>
    <row r="211" spans="1:20" ht="42.6" thickTop="1" thickBot="1" x14ac:dyDescent="0.3">
      <c r="A211" s="107">
        <v>207</v>
      </c>
      <c r="B211" s="108" t="s">
        <v>257</v>
      </c>
      <c r="C211" s="108" t="s">
        <v>1285</v>
      </c>
      <c r="D211" s="108" t="s">
        <v>266</v>
      </c>
      <c r="E211" s="124">
        <v>11046</v>
      </c>
      <c r="F211" s="109" t="s">
        <v>1230</v>
      </c>
      <c r="G211" s="110" t="s">
        <v>1230</v>
      </c>
      <c r="H211" s="110" t="s">
        <v>1230</v>
      </c>
      <c r="I211" s="111" t="s">
        <v>1333</v>
      </c>
      <c r="J211" s="110" t="s">
        <v>1210</v>
      </c>
      <c r="K211" s="110" t="s">
        <v>1230</v>
      </c>
      <c r="L211" s="112">
        <v>3</v>
      </c>
      <c r="M211" s="112">
        <v>0</v>
      </c>
      <c r="N211" s="112">
        <v>1</v>
      </c>
      <c r="O211" s="110" t="s">
        <v>1210</v>
      </c>
      <c r="P211" s="110" t="s">
        <v>1230</v>
      </c>
      <c r="Q211" s="117"/>
      <c r="R211" s="113" t="s">
        <v>46</v>
      </c>
      <c r="S211" s="101" t="str">
        <f t="shared" si="4"/>
        <v>Ok</v>
      </c>
      <c r="T211" s="6">
        <f>IFERROR(VLOOKUP(D211,'[1]2020 год'!$C:$J,8,0),IFERROR(VLOOKUP(D211,'[1]2020 год'!$C:$J,7,0),""))</f>
        <v>11046</v>
      </c>
    </row>
    <row r="212" spans="1:20" ht="42.6" thickTop="1" thickBot="1" x14ac:dyDescent="0.3">
      <c r="A212" s="107">
        <v>208</v>
      </c>
      <c r="B212" s="108" t="s">
        <v>257</v>
      </c>
      <c r="C212" s="108" t="s">
        <v>1285</v>
      </c>
      <c r="D212" s="108" t="s">
        <v>267</v>
      </c>
      <c r="E212" s="124">
        <v>29141</v>
      </c>
      <c r="F212" s="109" t="s">
        <v>1230</v>
      </c>
      <c r="G212" s="110" t="s">
        <v>1230</v>
      </c>
      <c r="H212" s="110" t="s">
        <v>1230</v>
      </c>
      <c r="I212" s="111" t="s">
        <v>1333</v>
      </c>
      <c r="J212" s="110" t="s">
        <v>1210</v>
      </c>
      <c r="K212" s="110" t="s">
        <v>1230</v>
      </c>
      <c r="L212" s="112">
        <v>3</v>
      </c>
      <c r="M212" s="112">
        <v>0</v>
      </c>
      <c r="N212" s="112">
        <v>1</v>
      </c>
      <c r="O212" s="110" t="s">
        <v>1210</v>
      </c>
      <c r="P212" s="110" t="s">
        <v>1230</v>
      </c>
      <c r="Q212" s="117"/>
      <c r="R212" s="113" t="s">
        <v>46</v>
      </c>
      <c r="S212" s="101" t="str">
        <f t="shared" si="4"/>
        <v>Ok</v>
      </c>
      <c r="T212" s="6">
        <f>IFERROR(VLOOKUP(D212,'[1]2020 год'!$C:$J,8,0),IFERROR(VLOOKUP(D212,'[1]2020 год'!$C:$J,7,0),""))</f>
        <v>29141</v>
      </c>
    </row>
    <row r="213" spans="1:20" ht="42.6" thickTop="1" thickBot="1" x14ac:dyDescent="0.3">
      <c r="A213" s="107">
        <v>209</v>
      </c>
      <c r="B213" s="108" t="s">
        <v>257</v>
      </c>
      <c r="C213" s="108" t="s">
        <v>1285</v>
      </c>
      <c r="D213" s="108" t="s">
        <v>268</v>
      </c>
      <c r="E213" s="124">
        <v>33971</v>
      </c>
      <c r="F213" s="109" t="s">
        <v>1230</v>
      </c>
      <c r="G213" s="110" t="s">
        <v>1230</v>
      </c>
      <c r="H213" s="110" t="s">
        <v>1230</v>
      </c>
      <c r="I213" s="111" t="s">
        <v>1333</v>
      </c>
      <c r="J213" s="110" t="s">
        <v>1210</v>
      </c>
      <c r="K213" s="110" t="s">
        <v>1230</v>
      </c>
      <c r="L213" s="112">
        <v>3</v>
      </c>
      <c r="M213" s="112">
        <v>0</v>
      </c>
      <c r="N213" s="112">
        <v>1</v>
      </c>
      <c r="O213" s="110" t="s">
        <v>1210</v>
      </c>
      <c r="P213" s="110" t="s">
        <v>1230</v>
      </c>
      <c r="Q213" s="117"/>
      <c r="R213" s="113" t="s">
        <v>46</v>
      </c>
      <c r="S213" s="101" t="str">
        <f t="shared" si="4"/>
        <v>Ok</v>
      </c>
      <c r="T213" s="6">
        <f>IFERROR(VLOOKUP(D213,'[1]2020 год'!$C:$J,8,0),IFERROR(VLOOKUP(D213,'[1]2020 год'!$C:$J,7,0),""))</f>
        <v>33971</v>
      </c>
    </row>
    <row r="214" spans="1:20" ht="42.6" thickTop="1" thickBot="1" x14ac:dyDescent="0.3">
      <c r="A214" s="107">
        <v>210</v>
      </c>
      <c r="B214" s="108" t="s">
        <v>257</v>
      </c>
      <c r="C214" s="108" t="s">
        <v>1285</v>
      </c>
      <c r="D214" s="108" t="s">
        <v>269</v>
      </c>
      <c r="E214" s="124">
        <v>38674</v>
      </c>
      <c r="F214" s="109" t="s">
        <v>1230</v>
      </c>
      <c r="G214" s="110" t="s">
        <v>1230</v>
      </c>
      <c r="H214" s="110" t="s">
        <v>1230</v>
      </c>
      <c r="I214" s="111" t="s">
        <v>1333</v>
      </c>
      <c r="J214" s="110" t="s">
        <v>1210</v>
      </c>
      <c r="K214" s="110" t="s">
        <v>1230</v>
      </c>
      <c r="L214" s="112">
        <v>3</v>
      </c>
      <c r="M214" s="112">
        <v>0</v>
      </c>
      <c r="N214" s="112">
        <v>1</v>
      </c>
      <c r="O214" s="110" t="s">
        <v>1210</v>
      </c>
      <c r="P214" s="110" t="s">
        <v>1230</v>
      </c>
      <c r="Q214" s="117"/>
      <c r="R214" s="113" t="s">
        <v>46</v>
      </c>
      <c r="S214" s="101" t="str">
        <f t="shared" si="4"/>
        <v>Ok</v>
      </c>
      <c r="T214" s="6">
        <f>IFERROR(VLOOKUP(D214,'[1]2020 год'!$C:$J,8,0),IFERROR(VLOOKUP(D214,'[1]2020 год'!$C:$J,7,0),""))</f>
        <v>38674</v>
      </c>
    </row>
    <row r="215" spans="1:20" ht="42.6" thickTop="1" thickBot="1" x14ac:dyDescent="0.3">
      <c r="A215" s="107">
        <v>211</v>
      </c>
      <c r="B215" s="108" t="s">
        <v>257</v>
      </c>
      <c r="C215" s="108" t="s">
        <v>1285</v>
      </c>
      <c r="D215" s="108" t="s">
        <v>270</v>
      </c>
      <c r="E215" s="124">
        <v>12779</v>
      </c>
      <c r="F215" s="109" t="s">
        <v>1230</v>
      </c>
      <c r="G215" s="110" t="s">
        <v>1230</v>
      </c>
      <c r="H215" s="110" t="s">
        <v>1230</v>
      </c>
      <c r="I215" s="111" t="s">
        <v>1333</v>
      </c>
      <c r="J215" s="110" t="s">
        <v>1210</v>
      </c>
      <c r="K215" s="110" t="s">
        <v>1230</v>
      </c>
      <c r="L215" s="112">
        <v>3</v>
      </c>
      <c r="M215" s="112">
        <v>0</v>
      </c>
      <c r="N215" s="112">
        <v>1</v>
      </c>
      <c r="O215" s="110" t="s">
        <v>1210</v>
      </c>
      <c r="P215" s="110" t="s">
        <v>1230</v>
      </c>
      <c r="Q215" s="117"/>
      <c r="R215" s="113" t="s">
        <v>46</v>
      </c>
      <c r="S215" s="101" t="str">
        <f t="shared" si="4"/>
        <v>Ok</v>
      </c>
      <c r="T215" s="6">
        <f>IFERROR(VLOOKUP(D215,'[1]2020 год'!$C:$J,8,0),IFERROR(VLOOKUP(D215,'[1]2020 год'!$C:$J,7,0),""))</f>
        <v>12779</v>
      </c>
    </row>
    <row r="216" spans="1:20" ht="42.6" thickTop="1" thickBot="1" x14ac:dyDescent="0.3">
      <c r="A216" s="107">
        <v>212</v>
      </c>
      <c r="B216" s="108" t="s">
        <v>257</v>
      </c>
      <c r="C216" s="108" t="s">
        <v>1285</v>
      </c>
      <c r="D216" s="108" t="s">
        <v>271</v>
      </c>
      <c r="E216" s="124">
        <v>18190</v>
      </c>
      <c r="F216" s="109" t="s">
        <v>1230</v>
      </c>
      <c r="G216" s="110" t="s">
        <v>1230</v>
      </c>
      <c r="H216" s="110" t="s">
        <v>1230</v>
      </c>
      <c r="I216" s="111" t="s">
        <v>1333</v>
      </c>
      <c r="J216" s="110" t="s">
        <v>1210</v>
      </c>
      <c r="K216" s="110" t="s">
        <v>1230</v>
      </c>
      <c r="L216" s="112">
        <v>3</v>
      </c>
      <c r="M216" s="112">
        <v>0</v>
      </c>
      <c r="N216" s="112">
        <v>1</v>
      </c>
      <c r="O216" s="110" t="s">
        <v>1210</v>
      </c>
      <c r="P216" s="110" t="s">
        <v>1230</v>
      </c>
      <c r="Q216" s="117"/>
      <c r="R216" s="113" t="s">
        <v>46</v>
      </c>
      <c r="S216" s="101" t="str">
        <f t="shared" si="4"/>
        <v>Ok</v>
      </c>
      <c r="T216" s="6">
        <f>IFERROR(VLOOKUP(D216,'[1]2020 год'!$C:$J,8,0),IFERROR(VLOOKUP(D216,'[1]2020 год'!$C:$J,7,0),""))</f>
        <v>18190</v>
      </c>
    </row>
    <row r="217" spans="1:20" ht="42.6" thickTop="1" thickBot="1" x14ac:dyDescent="0.3">
      <c r="A217" s="107">
        <v>213</v>
      </c>
      <c r="B217" s="108" t="s">
        <v>257</v>
      </c>
      <c r="C217" s="108" t="s">
        <v>1285</v>
      </c>
      <c r="D217" s="108" t="s">
        <v>272</v>
      </c>
      <c r="E217" s="124">
        <v>32754</v>
      </c>
      <c r="F217" s="109" t="s">
        <v>1230</v>
      </c>
      <c r="G217" s="110" t="s">
        <v>1230</v>
      </c>
      <c r="H217" s="110" t="s">
        <v>1230</v>
      </c>
      <c r="I217" s="111" t="s">
        <v>1333</v>
      </c>
      <c r="J217" s="110" t="s">
        <v>1210</v>
      </c>
      <c r="K217" s="110" t="s">
        <v>1230</v>
      </c>
      <c r="L217" s="112">
        <v>3</v>
      </c>
      <c r="M217" s="112">
        <v>0</v>
      </c>
      <c r="N217" s="112">
        <v>1</v>
      </c>
      <c r="O217" s="110" t="s">
        <v>1210</v>
      </c>
      <c r="P217" s="110" t="s">
        <v>1230</v>
      </c>
      <c r="Q217" s="117"/>
      <c r="R217" s="113" t="s">
        <v>46</v>
      </c>
      <c r="S217" s="101" t="str">
        <f t="shared" si="4"/>
        <v>Ok</v>
      </c>
      <c r="T217" s="6">
        <f>IFERROR(VLOOKUP(D217,'[1]2020 год'!$C:$J,8,0),IFERROR(VLOOKUP(D217,'[1]2020 год'!$C:$J,7,0),""))</f>
        <v>32754</v>
      </c>
    </row>
    <row r="218" spans="1:20" ht="42.6" thickTop="1" thickBot="1" x14ac:dyDescent="0.3">
      <c r="A218" s="107">
        <v>214</v>
      </c>
      <c r="B218" s="108" t="s">
        <v>257</v>
      </c>
      <c r="C218" s="108" t="s">
        <v>1285</v>
      </c>
      <c r="D218" s="108" t="s">
        <v>273</v>
      </c>
      <c r="E218" s="124">
        <v>41279</v>
      </c>
      <c r="F218" s="109" t="s">
        <v>1230</v>
      </c>
      <c r="G218" s="110" t="s">
        <v>1230</v>
      </c>
      <c r="H218" s="110" t="s">
        <v>1230</v>
      </c>
      <c r="I218" s="111" t="s">
        <v>1333</v>
      </c>
      <c r="J218" s="110" t="s">
        <v>1210</v>
      </c>
      <c r="K218" s="110" t="s">
        <v>1230</v>
      </c>
      <c r="L218" s="112">
        <v>3</v>
      </c>
      <c r="M218" s="112">
        <v>0</v>
      </c>
      <c r="N218" s="112">
        <v>1</v>
      </c>
      <c r="O218" s="110" t="s">
        <v>1210</v>
      </c>
      <c r="P218" s="110" t="s">
        <v>1230</v>
      </c>
      <c r="Q218" s="117"/>
      <c r="R218" s="113" t="s">
        <v>46</v>
      </c>
      <c r="S218" s="101" t="str">
        <f t="shared" si="4"/>
        <v>Ok</v>
      </c>
      <c r="T218" s="6">
        <f>IFERROR(VLOOKUP(D218,'[1]2020 год'!$C:$J,8,0),IFERROR(VLOOKUP(D218,'[1]2020 год'!$C:$J,7,0),""))</f>
        <v>41279</v>
      </c>
    </row>
    <row r="219" spans="1:20" ht="42.6" thickTop="1" thickBot="1" x14ac:dyDescent="0.3">
      <c r="A219" s="107">
        <v>215</v>
      </c>
      <c r="B219" s="108" t="s">
        <v>257</v>
      </c>
      <c r="C219" s="108" t="s">
        <v>1285</v>
      </c>
      <c r="D219" s="108" t="s">
        <v>274</v>
      </c>
      <c r="E219" s="124">
        <v>76846</v>
      </c>
      <c r="F219" s="109" t="s">
        <v>1230</v>
      </c>
      <c r="G219" s="110" t="s">
        <v>1230</v>
      </c>
      <c r="H219" s="110" t="s">
        <v>1230</v>
      </c>
      <c r="I219" s="111" t="s">
        <v>1333</v>
      </c>
      <c r="J219" s="110" t="s">
        <v>1210</v>
      </c>
      <c r="K219" s="110" t="s">
        <v>1230</v>
      </c>
      <c r="L219" s="112">
        <v>3</v>
      </c>
      <c r="M219" s="112">
        <v>0</v>
      </c>
      <c r="N219" s="112">
        <v>1</v>
      </c>
      <c r="O219" s="110" t="s">
        <v>1210</v>
      </c>
      <c r="P219" s="110" t="s">
        <v>1230</v>
      </c>
      <c r="Q219" s="117"/>
      <c r="R219" s="113" t="s">
        <v>46</v>
      </c>
      <c r="S219" s="101" t="str">
        <f t="shared" si="4"/>
        <v>Ok</v>
      </c>
      <c r="T219" s="6">
        <f>IFERROR(VLOOKUP(D219,'[1]2020 год'!$C:$J,8,0),IFERROR(VLOOKUP(D219,'[1]2020 год'!$C:$J,7,0),""))</f>
        <v>76846</v>
      </c>
    </row>
    <row r="220" spans="1:20" ht="42.6" thickTop="1" thickBot="1" x14ac:dyDescent="0.3">
      <c r="A220" s="107">
        <v>216</v>
      </c>
      <c r="B220" s="108" t="s">
        <v>257</v>
      </c>
      <c r="C220" s="108" t="s">
        <v>1285</v>
      </c>
      <c r="D220" s="108" t="s">
        <v>275</v>
      </c>
      <c r="E220" s="124">
        <v>81081</v>
      </c>
      <c r="F220" s="109" t="s">
        <v>1230</v>
      </c>
      <c r="G220" s="110" t="s">
        <v>1230</v>
      </c>
      <c r="H220" s="110" t="s">
        <v>1230</v>
      </c>
      <c r="I220" s="111" t="s">
        <v>1333</v>
      </c>
      <c r="J220" s="110" t="s">
        <v>1210</v>
      </c>
      <c r="K220" s="110" t="s">
        <v>1230</v>
      </c>
      <c r="L220" s="112">
        <v>3</v>
      </c>
      <c r="M220" s="112">
        <v>0</v>
      </c>
      <c r="N220" s="112">
        <v>1</v>
      </c>
      <c r="O220" s="110" t="s">
        <v>1210</v>
      </c>
      <c r="P220" s="110" t="s">
        <v>1230</v>
      </c>
      <c r="Q220" s="117"/>
      <c r="R220" s="113" t="s">
        <v>46</v>
      </c>
      <c r="S220" s="101" t="str">
        <f t="shared" si="4"/>
        <v>Ok</v>
      </c>
      <c r="T220" s="6">
        <f>IFERROR(VLOOKUP(D220,'[1]2020 год'!$C:$J,8,0),IFERROR(VLOOKUP(D220,'[1]2020 год'!$C:$J,7,0),""))</f>
        <v>81081</v>
      </c>
    </row>
    <row r="221" spans="1:20" ht="42.6" thickTop="1" thickBot="1" x14ac:dyDescent="0.3">
      <c r="A221" s="107">
        <v>217</v>
      </c>
      <c r="B221" s="108" t="s">
        <v>257</v>
      </c>
      <c r="C221" s="108" t="s">
        <v>1285</v>
      </c>
      <c r="D221" s="108" t="s">
        <v>276</v>
      </c>
      <c r="E221" s="124">
        <v>41149</v>
      </c>
      <c r="F221" s="109" t="s">
        <v>1230</v>
      </c>
      <c r="G221" s="110" t="s">
        <v>1230</v>
      </c>
      <c r="H221" s="110" t="s">
        <v>1230</v>
      </c>
      <c r="I221" s="111" t="s">
        <v>1333</v>
      </c>
      <c r="J221" s="110" t="s">
        <v>1210</v>
      </c>
      <c r="K221" s="110" t="s">
        <v>1230</v>
      </c>
      <c r="L221" s="112">
        <v>3</v>
      </c>
      <c r="M221" s="112">
        <v>0</v>
      </c>
      <c r="N221" s="112">
        <v>1</v>
      </c>
      <c r="O221" s="110" t="s">
        <v>1210</v>
      </c>
      <c r="P221" s="110" t="s">
        <v>1230</v>
      </c>
      <c r="Q221" s="117"/>
      <c r="R221" s="113" t="s">
        <v>46</v>
      </c>
      <c r="S221" s="101" t="str">
        <f t="shared" si="4"/>
        <v>Ok</v>
      </c>
      <c r="T221" s="6">
        <f>IFERROR(VLOOKUP(D221,'[1]2020 год'!$C:$J,8,0),IFERROR(VLOOKUP(D221,'[1]2020 год'!$C:$J,7,0),""))</f>
        <v>41149</v>
      </c>
    </row>
    <row r="222" spans="1:20" ht="42.6" thickTop="1" thickBot="1" x14ac:dyDescent="0.3">
      <c r="A222" s="107">
        <v>218</v>
      </c>
      <c r="B222" s="108" t="s">
        <v>257</v>
      </c>
      <c r="C222" s="108" t="s">
        <v>1285</v>
      </c>
      <c r="D222" s="108" t="s">
        <v>277</v>
      </c>
      <c r="E222" s="124">
        <v>14557</v>
      </c>
      <c r="F222" s="109" t="s">
        <v>1230</v>
      </c>
      <c r="G222" s="110" t="s">
        <v>1230</v>
      </c>
      <c r="H222" s="110" t="s">
        <v>1230</v>
      </c>
      <c r="I222" s="111" t="s">
        <v>1333</v>
      </c>
      <c r="J222" s="110" t="s">
        <v>1210</v>
      </c>
      <c r="K222" s="110" t="s">
        <v>1230</v>
      </c>
      <c r="L222" s="112">
        <v>3</v>
      </c>
      <c r="M222" s="112">
        <v>0</v>
      </c>
      <c r="N222" s="112">
        <v>1</v>
      </c>
      <c r="O222" s="110" t="s">
        <v>1210</v>
      </c>
      <c r="P222" s="110" t="s">
        <v>1230</v>
      </c>
      <c r="Q222" s="117"/>
      <c r="R222" s="113" t="s">
        <v>46</v>
      </c>
      <c r="S222" s="101" t="str">
        <f t="shared" si="4"/>
        <v>Ok</v>
      </c>
      <c r="T222" s="6">
        <f>IFERROR(VLOOKUP(D222,'[1]2020 год'!$C:$J,8,0),IFERROR(VLOOKUP(D222,'[1]2020 год'!$C:$J,7,0),""))</f>
        <v>14557</v>
      </c>
    </row>
    <row r="223" spans="1:20" ht="42.6" thickTop="1" thickBot="1" x14ac:dyDescent="0.3">
      <c r="A223" s="107">
        <v>219</v>
      </c>
      <c r="B223" s="108" t="s">
        <v>257</v>
      </c>
      <c r="C223" s="108" t="s">
        <v>1285</v>
      </c>
      <c r="D223" s="108" t="s">
        <v>278</v>
      </c>
      <c r="E223" s="124">
        <v>50586</v>
      </c>
      <c r="F223" s="109" t="s">
        <v>1230</v>
      </c>
      <c r="G223" s="110" t="s">
        <v>1230</v>
      </c>
      <c r="H223" s="110" t="s">
        <v>1230</v>
      </c>
      <c r="I223" s="111" t="s">
        <v>1333</v>
      </c>
      <c r="J223" s="110" t="s">
        <v>1210</v>
      </c>
      <c r="K223" s="110" t="s">
        <v>1230</v>
      </c>
      <c r="L223" s="112">
        <v>3</v>
      </c>
      <c r="M223" s="112">
        <v>0</v>
      </c>
      <c r="N223" s="112">
        <v>1</v>
      </c>
      <c r="O223" s="110" t="s">
        <v>1210</v>
      </c>
      <c r="P223" s="110" t="s">
        <v>1230</v>
      </c>
      <c r="Q223" s="117"/>
      <c r="R223" s="113" t="s">
        <v>46</v>
      </c>
      <c r="S223" s="101" t="str">
        <f t="shared" si="4"/>
        <v>Ok</v>
      </c>
      <c r="T223" s="6">
        <f>IFERROR(VLOOKUP(D223,'[1]2020 год'!$C:$J,8,0),IFERROR(VLOOKUP(D223,'[1]2020 год'!$C:$J,7,0),""))</f>
        <v>50586</v>
      </c>
    </row>
    <row r="224" spans="1:20" ht="42.6" thickTop="1" thickBot="1" x14ac:dyDescent="0.3">
      <c r="A224" s="107">
        <v>220</v>
      </c>
      <c r="B224" s="108" t="s">
        <v>257</v>
      </c>
      <c r="C224" s="108" t="s">
        <v>1285</v>
      </c>
      <c r="D224" s="108" t="s">
        <v>279</v>
      </c>
      <c r="E224" s="124">
        <v>13854</v>
      </c>
      <c r="F224" s="109" t="s">
        <v>1230</v>
      </c>
      <c r="G224" s="110" t="s">
        <v>1230</v>
      </c>
      <c r="H224" s="110" t="s">
        <v>1230</v>
      </c>
      <c r="I224" s="111" t="s">
        <v>1333</v>
      </c>
      <c r="J224" s="110" t="s">
        <v>1210</v>
      </c>
      <c r="K224" s="110" t="s">
        <v>1230</v>
      </c>
      <c r="L224" s="112">
        <v>3</v>
      </c>
      <c r="M224" s="112">
        <v>0</v>
      </c>
      <c r="N224" s="112">
        <v>1</v>
      </c>
      <c r="O224" s="110" t="s">
        <v>1210</v>
      </c>
      <c r="P224" s="110" t="s">
        <v>1230</v>
      </c>
      <c r="Q224" s="117"/>
      <c r="R224" s="113" t="s">
        <v>46</v>
      </c>
      <c r="S224" s="101" t="str">
        <f t="shared" si="4"/>
        <v>Ok</v>
      </c>
      <c r="T224" s="6">
        <f>IFERROR(VLOOKUP(D224,'[1]2020 год'!$C:$J,8,0),IFERROR(VLOOKUP(D224,'[1]2020 год'!$C:$J,7,0),""))</f>
        <v>13854</v>
      </c>
    </row>
    <row r="225" spans="1:20" ht="42.6" thickTop="1" thickBot="1" x14ac:dyDescent="0.3">
      <c r="A225" s="107">
        <v>221</v>
      </c>
      <c r="B225" s="108" t="s">
        <v>257</v>
      </c>
      <c r="C225" s="108" t="s">
        <v>1285</v>
      </c>
      <c r="D225" s="108" t="s">
        <v>280</v>
      </c>
      <c r="E225" s="124">
        <v>48460</v>
      </c>
      <c r="F225" s="109" t="s">
        <v>1230</v>
      </c>
      <c r="G225" s="110" t="s">
        <v>1230</v>
      </c>
      <c r="H225" s="110" t="s">
        <v>1230</v>
      </c>
      <c r="I225" s="111" t="s">
        <v>1333</v>
      </c>
      <c r="J225" s="110" t="s">
        <v>1210</v>
      </c>
      <c r="K225" s="110" t="s">
        <v>1230</v>
      </c>
      <c r="L225" s="112">
        <v>3</v>
      </c>
      <c r="M225" s="112">
        <v>0</v>
      </c>
      <c r="N225" s="112">
        <v>1</v>
      </c>
      <c r="O225" s="110" t="s">
        <v>1210</v>
      </c>
      <c r="P225" s="110" t="s">
        <v>1230</v>
      </c>
      <c r="Q225" s="117"/>
      <c r="R225" s="113" t="s">
        <v>46</v>
      </c>
      <c r="S225" s="101" t="str">
        <f t="shared" si="4"/>
        <v>Ok</v>
      </c>
      <c r="T225" s="6">
        <f>IFERROR(VLOOKUP(D225,'[1]2020 год'!$C:$J,8,0),IFERROR(VLOOKUP(D225,'[1]2020 год'!$C:$J,7,0),""))</f>
        <v>48460</v>
      </c>
    </row>
    <row r="226" spans="1:20" ht="42.6" thickTop="1" thickBot="1" x14ac:dyDescent="0.3">
      <c r="A226" s="107">
        <v>222</v>
      </c>
      <c r="B226" s="108" t="s">
        <v>281</v>
      </c>
      <c r="C226" s="108" t="s">
        <v>1285</v>
      </c>
      <c r="D226" s="108" t="s">
        <v>282</v>
      </c>
      <c r="E226" s="124">
        <v>33551</v>
      </c>
      <c r="F226" s="109" t="s">
        <v>1230</v>
      </c>
      <c r="G226" s="110" t="s">
        <v>1230</v>
      </c>
      <c r="H226" s="110" t="s">
        <v>1230</v>
      </c>
      <c r="I226" s="111" t="s">
        <v>1333</v>
      </c>
      <c r="J226" s="110" t="s">
        <v>1210</v>
      </c>
      <c r="K226" s="110" t="s">
        <v>1230</v>
      </c>
      <c r="L226" s="112">
        <v>3</v>
      </c>
      <c r="M226" s="112">
        <v>0</v>
      </c>
      <c r="N226" s="112">
        <v>1</v>
      </c>
      <c r="O226" s="110" t="s">
        <v>1210</v>
      </c>
      <c r="P226" s="110" t="s">
        <v>1230</v>
      </c>
      <c r="Q226" s="117"/>
      <c r="R226" s="113" t="s">
        <v>1303</v>
      </c>
      <c r="S226" s="101" t="str">
        <f t="shared" si="4"/>
        <v>Ok</v>
      </c>
      <c r="T226" s="6">
        <f>IFERROR(VLOOKUP(D226,'[1]2020 год'!$C:$J,8,0),IFERROR(VLOOKUP(D226,'[1]2020 год'!$C:$J,7,0),""))</f>
        <v>33551</v>
      </c>
    </row>
    <row r="227" spans="1:20" ht="42.6" thickTop="1" thickBot="1" x14ac:dyDescent="0.3">
      <c r="A227" s="107">
        <v>223</v>
      </c>
      <c r="B227" s="108" t="s">
        <v>281</v>
      </c>
      <c r="C227" s="108" t="s">
        <v>1285</v>
      </c>
      <c r="D227" s="108" t="s">
        <v>283</v>
      </c>
      <c r="E227" s="124">
        <v>13190</v>
      </c>
      <c r="F227" s="109" t="s">
        <v>1230</v>
      </c>
      <c r="G227" s="110" t="s">
        <v>1230</v>
      </c>
      <c r="H227" s="110" t="s">
        <v>1230</v>
      </c>
      <c r="I227" s="111" t="s">
        <v>1333</v>
      </c>
      <c r="J227" s="110" t="s">
        <v>1210</v>
      </c>
      <c r="K227" s="110" t="s">
        <v>1230</v>
      </c>
      <c r="L227" s="112">
        <v>3</v>
      </c>
      <c r="M227" s="112">
        <v>0</v>
      </c>
      <c r="N227" s="112">
        <v>1</v>
      </c>
      <c r="O227" s="110" t="s">
        <v>1210</v>
      </c>
      <c r="P227" s="110" t="s">
        <v>1230</v>
      </c>
      <c r="Q227" s="117"/>
      <c r="R227" s="113" t="s">
        <v>1303</v>
      </c>
      <c r="S227" s="101" t="str">
        <f t="shared" si="4"/>
        <v>Ok</v>
      </c>
      <c r="T227" s="6">
        <f>IFERROR(VLOOKUP(D227,'[1]2020 год'!$C:$J,8,0),IFERROR(VLOOKUP(D227,'[1]2020 год'!$C:$J,7,0),""))</f>
        <v>13190</v>
      </c>
    </row>
    <row r="228" spans="1:20" ht="42.6" thickTop="1" thickBot="1" x14ac:dyDescent="0.3">
      <c r="A228" s="107">
        <v>224</v>
      </c>
      <c r="B228" s="108" t="s">
        <v>281</v>
      </c>
      <c r="C228" s="108" t="s">
        <v>1285</v>
      </c>
      <c r="D228" s="108" t="s">
        <v>284</v>
      </c>
      <c r="E228" s="124">
        <v>18317</v>
      </c>
      <c r="F228" s="109" t="s">
        <v>1230</v>
      </c>
      <c r="G228" s="110" t="s">
        <v>1230</v>
      </c>
      <c r="H228" s="110" t="s">
        <v>1230</v>
      </c>
      <c r="I228" s="111" t="s">
        <v>1333</v>
      </c>
      <c r="J228" s="110" t="s">
        <v>1210</v>
      </c>
      <c r="K228" s="110" t="s">
        <v>1230</v>
      </c>
      <c r="L228" s="112">
        <v>3</v>
      </c>
      <c r="M228" s="112">
        <v>0</v>
      </c>
      <c r="N228" s="112">
        <v>1</v>
      </c>
      <c r="O228" s="110" t="s">
        <v>1210</v>
      </c>
      <c r="P228" s="110" t="s">
        <v>1230</v>
      </c>
      <c r="Q228" s="117"/>
      <c r="R228" s="113" t="s">
        <v>1303</v>
      </c>
      <c r="S228" s="101" t="str">
        <f t="shared" si="4"/>
        <v>Ok</v>
      </c>
      <c r="T228" s="6">
        <f>IFERROR(VLOOKUP(D228,'[1]2020 год'!$C:$J,8,0),IFERROR(VLOOKUP(D228,'[1]2020 год'!$C:$J,7,0),""))</f>
        <v>18317</v>
      </c>
    </row>
    <row r="229" spans="1:20" ht="42.6" thickTop="1" thickBot="1" x14ac:dyDescent="0.3">
      <c r="A229" s="107">
        <v>225</v>
      </c>
      <c r="B229" s="108" t="s">
        <v>281</v>
      </c>
      <c r="C229" s="108" t="s">
        <v>1285</v>
      </c>
      <c r="D229" s="108" t="s">
        <v>285</v>
      </c>
      <c r="E229" s="124">
        <v>28307</v>
      </c>
      <c r="F229" s="109" t="s">
        <v>1230</v>
      </c>
      <c r="G229" s="110" t="s">
        <v>1230</v>
      </c>
      <c r="H229" s="110" t="s">
        <v>1230</v>
      </c>
      <c r="I229" s="111" t="s">
        <v>1333</v>
      </c>
      <c r="J229" s="110" t="s">
        <v>1210</v>
      </c>
      <c r="K229" s="110" t="s">
        <v>1230</v>
      </c>
      <c r="L229" s="112">
        <v>3</v>
      </c>
      <c r="M229" s="112">
        <v>0</v>
      </c>
      <c r="N229" s="112">
        <v>1</v>
      </c>
      <c r="O229" s="110" t="s">
        <v>1210</v>
      </c>
      <c r="P229" s="110" t="s">
        <v>1230</v>
      </c>
      <c r="Q229" s="117"/>
      <c r="R229" s="113" t="s">
        <v>1303</v>
      </c>
      <c r="S229" s="101" t="str">
        <f t="shared" si="4"/>
        <v>Ok</v>
      </c>
      <c r="T229" s="6">
        <f>IFERROR(VLOOKUP(D229,'[1]2020 год'!$C:$J,8,0),IFERROR(VLOOKUP(D229,'[1]2020 год'!$C:$J,7,0),""))</f>
        <v>28307</v>
      </c>
    </row>
    <row r="230" spans="1:20" ht="42.6" thickTop="1" thickBot="1" x14ac:dyDescent="0.3">
      <c r="A230" s="107">
        <v>226</v>
      </c>
      <c r="B230" s="108" t="s">
        <v>281</v>
      </c>
      <c r="C230" s="108" t="s">
        <v>1285</v>
      </c>
      <c r="D230" s="108" t="s">
        <v>286</v>
      </c>
      <c r="E230" s="124">
        <v>15946</v>
      </c>
      <c r="F230" s="109" t="s">
        <v>1230</v>
      </c>
      <c r="G230" s="110" t="s">
        <v>1230</v>
      </c>
      <c r="H230" s="110" t="s">
        <v>1230</v>
      </c>
      <c r="I230" s="111" t="s">
        <v>1333</v>
      </c>
      <c r="J230" s="110" t="s">
        <v>1210</v>
      </c>
      <c r="K230" s="110" t="s">
        <v>1230</v>
      </c>
      <c r="L230" s="112">
        <v>3</v>
      </c>
      <c r="M230" s="112">
        <v>0</v>
      </c>
      <c r="N230" s="112">
        <v>1</v>
      </c>
      <c r="O230" s="110" t="s">
        <v>1210</v>
      </c>
      <c r="P230" s="110" t="s">
        <v>1230</v>
      </c>
      <c r="Q230" s="117"/>
      <c r="R230" s="113" t="s">
        <v>1303</v>
      </c>
      <c r="S230" s="101" t="str">
        <f t="shared" si="4"/>
        <v>Ok</v>
      </c>
      <c r="T230" s="6">
        <f>IFERROR(VLOOKUP(D230,'[1]2020 год'!$C:$J,8,0),IFERROR(VLOOKUP(D230,'[1]2020 год'!$C:$J,7,0),""))</f>
        <v>15946</v>
      </c>
    </row>
    <row r="231" spans="1:20" ht="42.6" thickTop="1" thickBot="1" x14ac:dyDescent="0.3">
      <c r="A231" s="107">
        <v>227</v>
      </c>
      <c r="B231" s="108" t="s">
        <v>281</v>
      </c>
      <c r="C231" s="108" t="s">
        <v>1286</v>
      </c>
      <c r="D231" s="108" t="s">
        <v>287</v>
      </c>
      <c r="E231" s="124">
        <v>482443</v>
      </c>
      <c r="F231" s="109" t="s">
        <v>1230</v>
      </c>
      <c r="G231" s="110" t="s">
        <v>1230</v>
      </c>
      <c r="H231" s="110" t="s">
        <v>1230</v>
      </c>
      <c r="I231" s="111" t="s">
        <v>1333</v>
      </c>
      <c r="J231" s="110" t="s">
        <v>1210</v>
      </c>
      <c r="K231" s="110" t="s">
        <v>1230</v>
      </c>
      <c r="L231" s="112">
        <v>2</v>
      </c>
      <c r="M231" s="112">
        <v>0</v>
      </c>
      <c r="N231" s="112">
        <v>1</v>
      </c>
      <c r="O231" s="110" t="s">
        <v>1210</v>
      </c>
      <c r="P231" s="110" t="s">
        <v>1230</v>
      </c>
      <c r="Q231" s="117"/>
      <c r="R231" s="113" t="s">
        <v>1303</v>
      </c>
      <c r="S231" s="101" t="str">
        <f t="shared" si="4"/>
        <v>Ok</v>
      </c>
      <c r="T231" s="6">
        <f>IFERROR(VLOOKUP(D231,'[1]2020 год'!$C:$J,8,0),IFERROR(VLOOKUP(D231,'[1]2020 год'!$C:$J,7,0),""))</f>
        <v>482443</v>
      </c>
    </row>
    <row r="232" spans="1:20" ht="42.6" thickTop="1" thickBot="1" x14ac:dyDescent="0.3">
      <c r="A232" s="107">
        <v>228</v>
      </c>
      <c r="B232" s="108" t="s">
        <v>281</v>
      </c>
      <c r="C232" s="108" t="s">
        <v>1285</v>
      </c>
      <c r="D232" s="108" t="s">
        <v>288</v>
      </c>
      <c r="E232" s="124">
        <v>10864</v>
      </c>
      <c r="F232" s="109" t="s">
        <v>1230</v>
      </c>
      <c r="G232" s="110" t="s">
        <v>1230</v>
      </c>
      <c r="H232" s="110" t="s">
        <v>1230</v>
      </c>
      <c r="I232" s="111" t="s">
        <v>1333</v>
      </c>
      <c r="J232" s="110" t="s">
        <v>1210</v>
      </c>
      <c r="K232" s="110" t="s">
        <v>1230</v>
      </c>
      <c r="L232" s="112">
        <v>3</v>
      </c>
      <c r="M232" s="112">
        <v>0</v>
      </c>
      <c r="N232" s="112">
        <v>1</v>
      </c>
      <c r="O232" s="110" t="s">
        <v>1210</v>
      </c>
      <c r="P232" s="110" t="s">
        <v>1230</v>
      </c>
      <c r="Q232" s="117"/>
      <c r="R232" s="113" t="s">
        <v>1303</v>
      </c>
      <c r="S232" s="101" t="str">
        <f t="shared" si="4"/>
        <v>Ok</v>
      </c>
      <c r="T232" s="6">
        <f>IFERROR(VLOOKUP(D232,'[1]2020 год'!$C:$J,8,0),IFERROR(VLOOKUP(D232,'[1]2020 год'!$C:$J,7,0),""))</f>
        <v>10864</v>
      </c>
    </row>
    <row r="233" spans="1:20" ht="42.6" thickTop="1" thickBot="1" x14ac:dyDescent="0.3">
      <c r="A233" s="107">
        <v>229</v>
      </c>
      <c r="B233" s="108" t="s">
        <v>281</v>
      </c>
      <c r="C233" s="108" t="s">
        <v>1285</v>
      </c>
      <c r="D233" s="108" t="s">
        <v>289</v>
      </c>
      <c r="E233" s="124">
        <v>11454</v>
      </c>
      <c r="F233" s="109" t="s">
        <v>1230</v>
      </c>
      <c r="G233" s="110" t="s">
        <v>1230</v>
      </c>
      <c r="H233" s="110" t="s">
        <v>1230</v>
      </c>
      <c r="I233" s="111" t="s">
        <v>1333</v>
      </c>
      <c r="J233" s="110" t="s">
        <v>1210</v>
      </c>
      <c r="K233" s="110" t="s">
        <v>1230</v>
      </c>
      <c r="L233" s="112">
        <v>3</v>
      </c>
      <c r="M233" s="112">
        <v>0</v>
      </c>
      <c r="N233" s="112">
        <v>1</v>
      </c>
      <c r="O233" s="110" t="s">
        <v>1210</v>
      </c>
      <c r="P233" s="110" t="s">
        <v>1230</v>
      </c>
      <c r="Q233" s="117"/>
      <c r="R233" s="113" t="s">
        <v>1303</v>
      </c>
      <c r="S233" s="101" t="str">
        <f t="shared" si="4"/>
        <v>Ok</v>
      </c>
      <c r="T233" s="6">
        <f>IFERROR(VLOOKUP(D233,'[1]2020 год'!$C:$J,8,0),IFERROR(VLOOKUP(D233,'[1]2020 год'!$C:$J,7,0),""))</f>
        <v>11454</v>
      </c>
    </row>
    <row r="234" spans="1:20" ht="42.6" thickTop="1" thickBot="1" x14ac:dyDescent="0.3">
      <c r="A234" s="107">
        <v>230</v>
      </c>
      <c r="B234" s="108" t="s">
        <v>281</v>
      </c>
      <c r="C234" s="108" t="s">
        <v>1285</v>
      </c>
      <c r="D234" s="108" t="s">
        <v>290</v>
      </c>
      <c r="E234" s="124">
        <v>14355</v>
      </c>
      <c r="F234" s="109" t="s">
        <v>1230</v>
      </c>
      <c r="G234" s="110" t="s">
        <v>1230</v>
      </c>
      <c r="H234" s="110" t="s">
        <v>1230</v>
      </c>
      <c r="I234" s="111" t="s">
        <v>1333</v>
      </c>
      <c r="J234" s="110" t="s">
        <v>1210</v>
      </c>
      <c r="K234" s="110" t="s">
        <v>1230</v>
      </c>
      <c r="L234" s="112">
        <v>3</v>
      </c>
      <c r="M234" s="112">
        <v>0</v>
      </c>
      <c r="N234" s="112">
        <v>1</v>
      </c>
      <c r="O234" s="110" t="s">
        <v>1210</v>
      </c>
      <c r="P234" s="110" t="s">
        <v>1230</v>
      </c>
      <c r="Q234" s="117"/>
      <c r="R234" s="113" t="s">
        <v>1303</v>
      </c>
      <c r="S234" s="101" t="str">
        <f t="shared" si="4"/>
        <v>Ok</v>
      </c>
      <c r="T234" s="6">
        <f>IFERROR(VLOOKUP(D234,'[1]2020 год'!$C:$J,8,0),IFERROR(VLOOKUP(D234,'[1]2020 год'!$C:$J,7,0),""))</f>
        <v>14355</v>
      </c>
    </row>
    <row r="235" spans="1:20" ht="42.6" thickTop="1" thickBot="1" x14ac:dyDescent="0.3">
      <c r="A235" s="107">
        <v>231</v>
      </c>
      <c r="B235" s="108" t="s">
        <v>281</v>
      </c>
      <c r="C235" s="108" t="s">
        <v>1285</v>
      </c>
      <c r="D235" s="108" t="s">
        <v>291</v>
      </c>
      <c r="E235" s="124">
        <v>21679</v>
      </c>
      <c r="F235" s="109" t="s">
        <v>1230</v>
      </c>
      <c r="G235" s="110" t="s">
        <v>1230</v>
      </c>
      <c r="H235" s="110" t="s">
        <v>1230</v>
      </c>
      <c r="I235" s="111" t="s">
        <v>1333</v>
      </c>
      <c r="J235" s="110" t="s">
        <v>1210</v>
      </c>
      <c r="K235" s="110" t="s">
        <v>1230</v>
      </c>
      <c r="L235" s="112">
        <v>3</v>
      </c>
      <c r="M235" s="112">
        <v>0</v>
      </c>
      <c r="N235" s="112">
        <v>1</v>
      </c>
      <c r="O235" s="110" t="s">
        <v>1210</v>
      </c>
      <c r="P235" s="110" t="s">
        <v>1230</v>
      </c>
      <c r="Q235" s="117"/>
      <c r="R235" s="113" t="s">
        <v>1303</v>
      </c>
      <c r="S235" s="101" t="str">
        <f t="shared" si="4"/>
        <v>Ok</v>
      </c>
      <c r="T235" s="6">
        <f>IFERROR(VLOOKUP(D235,'[1]2020 год'!$C:$J,8,0),IFERROR(VLOOKUP(D235,'[1]2020 год'!$C:$J,7,0),""))</f>
        <v>21679</v>
      </c>
    </row>
    <row r="236" spans="1:20" ht="42.6" thickTop="1" thickBot="1" x14ac:dyDescent="0.3">
      <c r="A236" s="107">
        <v>232</v>
      </c>
      <c r="B236" s="108" t="s">
        <v>281</v>
      </c>
      <c r="C236" s="108" t="s">
        <v>1285</v>
      </c>
      <c r="D236" s="108" t="s">
        <v>292</v>
      </c>
      <c r="E236" s="124">
        <v>39150</v>
      </c>
      <c r="F236" s="109" t="s">
        <v>1230</v>
      </c>
      <c r="G236" s="110" t="s">
        <v>1230</v>
      </c>
      <c r="H236" s="110" t="s">
        <v>1230</v>
      </c>
      <c r="I236" s="111" t="s">
        <v>1333</v>
      </c>
      <c r="J236" s="110" t="s">
        <v>1210</v>
      </c>
      <c r="K236" s="110" t="s">
        <v>1230</v>
      </c>
      <c r="L236" s="112">
        <v>3</v>
      </c>
      <c r="M236" s="112">
        <v>0</v>
      </c>
      <c r="N236" s="112">
        <v>1</v>
      </c>
      <c r="O236" s="110" t="s">
        <v>1210</v>
      </c>
      <c r="P236" s="110" t="s">
        <v>1230</v>
      </c>
      <c r="Q236" s="117"/>
      <c r="R236" s="113" t="s">
        <v>1303</v>
      </c>
      <c r="S236" s="101" t="str">
        <f t="shared" si="4"/>
        <v>Ok</v>
      </c>
      <c r="T236" s="6">
        <f>IFERROR(VLOOKUP(D236,'[1]2020 год'!$C:$J,8,0),IFERROR(VLOOKUP(D236,'[1]2020 год'!$C:$J,7,0),""))</f>
        <v>39150</v>
      </c>
    </row>
    <row r="237" spans="1:20" ht="42.6" thickTop="1" thickBot="1" x14ac:dyDescent="0.3">
      <c r="A237" s="107">
        <v>233</v>
      </c>
      <c r="B237" s="108" t="s">
        <v>281</v>
      </c>
      <c r="C237" s="108" t="s">
        <v>1285</v>
      </c>
      <c r="D237" s="108" t="s">
        <v>293</v>
      </c>
      <c r="E237" s="124">
        <v>35432</v>
      </c>
      <c r="F237" s="109" t="s">
        <v>1230</v>
      </c>
      <c r="G237" s="110" t="s">
        <v>1230</v>
      </c>
      <c r="H237" s="110" t="s">
        <v>1230</v>
      </c>
      <c r="I237" s="111" t="s">
        <v>1333</v>
      </c>
      <c r="J237" s="110" t="s">
        <v>1210</v>
      </c>
      <c r="K237" s="110" t="s">
        <v>1230</v>
      </c>
      <c r="L237" s="112">
        <v>3</v>
      </c>
      <c r="M237" s="112">
        <v>0</v>
      </c>
      <c r="N237" s="112">
        <v>1</v>
      </c>
      <c r="O237" s="110" t="s">
        <v>1210</v>
      </c>
      <c r="P237" s="110" t="s">
        <v>1230</v>
      </c>
      <c r="Q237" s="117"/>
      <c r="R237" s="113" t="s">
        <v>1303</v>
      </c>
      <c r="S237" s="101" t="str">
        <f t="shared" si="4"/>
        <v>Ok</v>
      </c>
      <c r="T237" s="6">
        <f>IFERROR(VLOOKUP(D237,'[1]2020 год'!$C:$J,8,0),IFERROR(VLOOKUP(D237,'[1]2020 год'!$C:$J,7,0),""))</f>
        <v>35432</v>
      </c>
    </row>
    <row r="238" spans="1:20" ht="42.6" thickTop="1" thickBot="1" x14ac:dyDescent="0.3">
      <c r="A238" s="107">
        <v>234</v>
      </c>
      <c r="B238" s="108" t="s">
        <v>294</v>
      </c>
      <c r="C238" s="108" t="s">
        <v>1285</v>
      </c>
      <c r="D238" s="108" t="s">
        <v>295</v>
      </c>
      <c r="E238" s="124">
        <v>25775</v>
      </c>
      <c r="F238" s="109" t="s">
        <v>1230</v>
      </c>
      <c r="G238" s="110" t="s">
        <v>1230</v>
      </c>
      <c r="H238" s="110" t="s">
        <v>1230</v>
      </c>
      <c r="I238" s="111" t="s">
        <v>1333</v>
      </c>
      <c r="J238" s="110" t="s">
        <v>1210</v>
      </c>
      <c r="K238" s="110" t="s">
        <v>1230</v>
      </c>
      <c r="L238" s="112">
        <v>3</v>
      </c>
      <c r="M238" s="112">
        <v>0</v>
      </c>
      <c r="N238" s="112">
        <v>1</v>
      </c>
      <c r="O238" s="110" t="s">
        <v>1210</v>
      </c>
      <c r="P238" s="110" t="s">
        <v>1230</v>
      </c>
      <c r="Q238" s="117"/>
      <c r="R238" s="113" t="s">
        <v>41</v>
      </c>
      <c r="S238" s="101" t="str">
        <f t="shared" si="4"/>
        <v>Ok</v>
      </c>
      <c r="T238" s="6">
        <f>IFERROR(VLOOKUP(D238,'[1]2020 год'!$C:$J,8,0),IFERROR(VLOOKUP(D238,'[1]2020 год'!$C:$J,7,0),""))</f>
        <v>25775</v>
      </c>
    </row>
    <row r="239" spans="1:20" ht="42.6" thickTop="1" thickBot="1" x14ac:dyDescent="0.3">
      <c r="A239" s="107">
        <v>235</v>
      </c>
      <c r="B239" s="108" t="s">
        <v>294</v>
      </c>
      <c r="C239" s="108" t="s">
        <v>1285</v>
      </c>
      <c r="D239" s="108" t="s">
        <v>296</v>
      </c>
      <c r="E239" s="124">
        <v>10508</v>
      </c>
      <c r="F239" s="109" t="s">
        <v>1230</v>
      </c>
      <c r="G239" s="110" t="s">
        <v>1230</v>
      </c>
      <c r="H239" s="110" t="s">
        <v>1230</v>
      </c>
      <c r="I239" s="111" t="s">
        <v>1333</v>
      </c>
      <c r="J239" s="110" t="s">
        <v>1210</v>
      </c>
      <c r="K239" s="110" t="s">
        <v>1230</v>
      </c>
      <c r="L239" s="112">
        <v>3</v>
      </c>
      <c r="M239" s="112">
        <v>0</v>
      </c>
      <c r="N239" s="112">
        <v>1</v>
      </c>
      <c r="O239" s="110" t="s">
        <v>1210</v>
      </c>
      <c r="P239" s="110" t="s">
        <v>1230</v>
      </c>
      <c r="Q239" s="117"/>
      <c r="R239" s="113" t="s">
        <v>41</v>
      </c>
      <c r="S239" s="101" t="str">
        <f t="shared" si="4"/>
        <v>Ok</v>
      </c>
      <c r="T239" s="6">
        <f>IFERROR(VLOOKUP(D239,'[1]2020 год'!$C:$J,8,0),IFERROR(VLOOKUP(D239,'[1]2020 год'!$C:$J,7,0),""))</f>
        <v>10508</v>
      </c>
    </row>
    <row r="240" spans="1:20" ht="42.6" thickTop="1" thickBot="1" x14ac:dyDescent="0.3">
      <c r="A240" s="107">
        <v>236</v>
      </c>
      <c r="B240" s="108" t="s">
        <v>294</v>
      </c>
      <c r="C240" s="108" t="s">
        <v>1285</v>
      </c>
      <c r="D240" s="108" t="s">
        <v>297</v>
      </c>
      <c r="E240" s="124">
        <v>10372</v>
      </c>
      <c r="F240" s="109" t="s">
        <v>1230</v>
      </c>
      <c r="G240" s="110" t="s">
        <v>1230</v>
      </c>
      <c r="H240" s="110" t="s">
        <v>1230</v>
      </c>
      <c r="I240" s="111" t="s">
        <v>1333</v>
      </c>
      <c r="J240" s="110" t="s">
        <v>1210</v>
      </c>
      <c r="K240" s="110" t="s">
        <v>1230</v>
      </c>
      <c r="L240" s="112">
        <v>3</v>
      </c>
      <c r="M240" s="112">
        <v>0</v>
      </c>
      <c r="N240" s="112">
        <v>1</v>
      </c>
      <c r="O240" s="110" t="s">
        <v>1210</v>
      </c>
      <c r="P240" s="110" t="s">
        <v>1230</v>
      </c>
      <c r="Q240" s="117"/>
      <c r="R240" s="113" t="s">
        <v>41</v>
      </c>
      <c r="S240" s="101" t="str">
        <f t="shared" si="4"/>
        <v>Ok</v>
      </c>
      <c r="T240" s="6">
        <f>IFERROR(VLOOKUP(D240,'[1]2020 год'!$C:$J,8,0),IFERROR(VLOOKUP(D240,'[1]2020 год'!$C:$J,7,0),""))</f>
        <v>10372</v>
      </c>
    </row>
    <row r="241" spans="1:20" ht="42.6" thickTop="1" thickBot="1" x14ac:dyDescent="0.3">
      <c r="A241" s="107">
        <v>237</v>
      </c>
      <c r="B241" s="108" t="s">
        <v>294</v>
      </c>
      <c r="C241" s="108" t="s">
        <v>1285</v>
      </c>
      <c r="D241" s="108" t="s">
        <v>298</v>
      </c>
      <c r="E241" s="124">
        <v>10204</v>
      </c>
      <c r="F241" s="109" t="s">
        <v>1230</v>
      </c>
      <c r="G241" s="110" t="s">
        <v>1230</v>
      </c>
      <c r="H241" s="110" t="s">
        <v>1230</v>
      </c>
      <c r="I241" s="111" t="s">
        <v>1333</v>
      </c>
      <c r="J241" s="110" t="s">
        <v>1210</v>
      </c>
      <c r="K241" s="110" t="s">
        <v>1230</v>
      </c>
      <c r="L241" s="112">
        <v>3</v>
      </c>
      <c r="M241" s="112">
        <v>0</v>
      </c>
      <c r="N241" s="112">
        <v>1</v>
      </c>
      <c r="O241" s="110" t="s">
        <v>1210</v>
      </c>
      <c r="P241" s="110" t="s">
        <v>1230</v>
      </c>
      <c r="Q241" s="117"/>
      <c r="R241" s="113" t="s">
        <v>41</v>
      </c>
      <c r="S241" s="101" t="str">
        <f t="shared" si="4"/>
        <v>Ok</v>
      </c>
      <c r="T241" s="6">
        <f>IFERROR(VLOOKUP(D241,'[1]2020 год'!$C:$J,8,0),IFERROR(VLOOKUP(D241,'[1]2020 год'!$C:$J,7,0),""))</f>
        <v>10204</v>
      </c>
    </row>
    <row r="242" spans="1:20" ht="42.6" thickTop="1" thickBot="1" x14ac:dyDescent="0.3">
      <c r="A242" s="107">
        <v>238</v>
      </c>
      <c r="B242" s="108" t="s">
        <v>294</v>
      </c>
      <c r="C242" s="108" t="s">
        <v>1285</v>
      </c>
      <c r="D242" s="108" t="s">
        <v>299</v>
      </c>
      <c r="E242" s="124">
        <v>13569</v>
      </c>
      <c r="F242" s="109" t="s">
        <v>1230</v>
      </c>
      <c r="G242" s="110" t="s">
        <v>1230</v>
      </c>
      <c r="H242" s="110" t="s">
        <v>1230</v>
      </c>
      <c r="I242" s="111" t="s">
        <v>1333</v>
      </c>
      <c r="J242" s="110" t="s">
        <v>1210</v>
      </c>
      <c r="K242" s="110" t="s">
        <v>1230</v>
      </c>
      <c r="L242" s="112">
        <v>3</v>
      </c>
      <c r="M242" s="112">
        <v>0</v>
      </c>
      <c r="N242" s="112">
        <v>1</v>
      </c>
      <c r="O242" s="110" t="s">
        <v>1210</v>
      </c>
      <c r="P242" s="110" t="s">
        <v>1230</v>
      </c>
      <c r="Q242" s="117"/>
      <c r="R242" s="113" t="s">
        <v>41</v>
      </c>
      <c r="S242" s="101" t="str">
        <f t="shared" si="4"/>
        <v>Ok</v>
      </c>
      <c r="T242" s="6">
        <f>IFERROR(VLOOKUP(D242,'[1]2020 год'!$C:$J,8,0),IFERROR(VLOOKUP(D242,'[1]2020 год'!$C:$J,7,0),""))</f>
        <v>13569</v>
      </c>
    </row>
    <row r="243" spans="1:20" ht="42.6" thickTop="1" thickBot="1" x14ac:dyDescent="0.3">
      <c r="A243" s="107">
        <v>239</v>
      </c>
      <c r="B243" s="108" t="s">
        <v>294</v>
      </c>
      <c r="C243" s="108" t="s">
        <v>1286</v>
      </c>
      <c r="D243" s="108" t="s">
        <v>300</v>
      </c>
      <c r="E243" s="124">
        <v>336726</v>
      </c>
      <c r="F243" s="109" t="s">
        <v>1230</v>
      </c>
      <c r="G243" s="110" t="s">
        <v>1230</v>
      </c>
      <c r="H243" s="110" t="s">
        <v>1230</v>
      </c>
      <c r="I243" s="111" t="s">
        <v>1333</v>
      </c>
      <c r="J243" s="110" t="s">
        <v>1210</v>
      </c>
      <c r="K243" s="110" t="s">
        <v>1230</v>
      </c>
      <c r="L243" s="112">
        <v>2</v>
      </c>
      <c r="M243" s="112">
        <v>0</v>
      </c>
      <c r="N243" s="112">
        <v>1</v>
      </c>
      <c r="O243" s="110" t="s">
        <v>1210</v>
      </c>
      <c r="P243" s="110" t="s">
        <v>1230</v>
      </c>
      <c r="Q243" s="117"/>
      <c r="R243" s="113" t="s">
        <v>41</v>
      </c>
      <c r="S243" s="101" t="str">
        <f t="shared" si="4"/>
        <v>Ok</v>
      </c>
      <c r="T243" s="6">
        <f>IFERROR(VLOOKUP(D243,'[1]2020 год'!$C:$J,8,0),IFERROR(VLOOKUP(D243,'[1]2020 год'!$C:$J,7,0),""))</f>
        <v>336726</v>
      </c>
    </row>
    <row r="244" spans="1:20" ht="42.6" thickTop="1" thickBot="1" x14ac:dyDescent="0.3">
      <c r="A244" s="107">
        <v>240</v>
      </c>
      <c r="B244" s="108" t="s">
        <v>294</v>
      </c>
      <c r="C244" s="108" t="s">
        <v>1286</v>
      </c>
      <c r="D244" s="108" t="s">
        <v>301</v>
      </c>
      <c r="E244" s="124">
        <v>30334</v>
      </c>
      <c r="F244" s="109" t="s">
        <v>1230</v>
      </c>
      <c r="G244" s="110" t="s">
        <v>1230</v>
      </c>
      <c r="H244" s="110" t="s">
        <v>1230</v>
      </c>
      <c r="I244" s="111" t="s">
        <v>1333</v>
      </c>
      <c r="J244" s="110" t="s">
        <v>1210</v>
      </c>
      <c r="K244" s="110" t="s">
        <v>1230</v>
      </c>
      <c r="L244" s="112">
        <v>2</v>
      </c>
      <c r="M244" s="112">
        <v>0</v>
      </c>
      <c r="N244" s="112">
        <v>1</v>
      </c>
      <c r="O244" s="110" t="s">
        <v>1210</v>
      </c>
      <c r="P244" s="110" t="s">
        <v>1230</v>
      </c>
      <c r="Q244" s="117"/>
      <c r="R244" s="113" t="s">
        <v>41</v>
      </c>
      <c r="S244" s="101" t="str">
        <f t="shared" si="4"/>
        <v>Ok</v>
      </c>
      <c r="T244" s="6">
        <f>IFERROR(VLOOKUP(D244,'[1]2020 год'!$C:$J,8,0),IFERROR(VLOOKUP(D244,'[1]2020 год'!$C:$J,7,0),""))</f>
        <v>30334</v>
      </c>
    </row>
    <row r="245" spans="1:20" ht="42.6" thickTop="1" thickBot="1" x14ac:dyDescent="0.3">
      <c r="A245" s="107">
        <v>241</v>
      </c>
      <c r="B245" s="108" t="s">
        <v>294</v>
      </c>
      <c r="C245" s="108" t="s">
        <v>1285</v>
      </c>
      <c r="D245" s="108" t="s">
        <v>302</v>
      </c>
      <c r="E245" s="124">
        <v>16389</v>
      </c>
      <c r="F245" s="109" t="s">
        <v>1230</v>
      </c>
      <c r="G245" s="110" t="s">
        <v>1230</v>
      </c>
      <c r="H245" s="110" t="s">
        <v>1230</v>
      </c>
      <c r="I245" s="111" t="s">
        <v>1333</v>
      </c>
      <c r="J245" s="110" t="s">
        <v>1210</v>
      </c>
      <c r="K245" s="110" t="s">
        <v>1230</v>
      </c>
      <c r="L245" s="112">
        <v>3</v>
      </c>
      <c r="M245" s="112">
        <v>0</v>
      </c>
      <c r="N245" s="112">
        <v>1</v>
      </c>
      <c r="O245" s="110" t="s">
        <v>1210</v>
      </c>
      <c r="P245" s="110" t="s">
        <v>1230</v>
      </c>
      <c r="Q245" s="117"/>
      <c r="R245" s="113" t="s">
        <v>41</v>
      </c>
      <c r="S245" s="101" t="str">
        <f t="shared" si="4"/>
        <v>Ok</v>
      </c>
      <c r="T245" s="6">
        <f>IFERROR(VLOOKUP(D245,'[1]2020 год'!$C:$J,8,0),IFERROR(VLOOKUP(D245,'[1]2020 год'!$C:$J,7,0),""))</f>
        <v>16389</v>
      </c>
    </row>
    <row r="246" spans="1:20" ht="42.6" thickTop="1" thickBot="1" x14ac:dyDescent="0.3">
      <c r="A246" s="107">
        <v>242</v>
      </c>
      <c r="B246" s="108" t="s">
        <v>294</v>
      </c>
      <c r="C246" s="108" t="s">
        <v>1285</v>
      </c>
      <c r="D246" s="108" t="s">
        <v>303</v>
      </c>
      <c r="E246" s="124">
        <v>14697</v>
      </c>
      <c r="F246" s="109" t="s">
        <v>1230</v>
      </c>
      <c r="G246" s="110" t="s">
        <v>1230</v>
      </c>
      <c r="H246" s="110" t="s">
        <v>1230</v>
      </c>
      <c r="I246" s="111" t="s">
        <v>1333</v>
      </c>
      <c r="J246" s="110" t="s">
        <v>1210</v>
      </c>
      <c r="K246" s="110" t="s">
        <v>1230</v>
      </c>
      <c r="L246" s="112">
        <v>3</v>
      </c>
      <c r="M246" s="112">
        <v>0</v>
      </c>
      <c r="N246" s="112">
        <v>1</v>
      </c>
      <c r="O246" s="110" t="s">
        <v>1210</v>
      </c>
      <c r="P246" s="110" t="s">
        <v>1230</v>
      </c>
      <c r="Q246" s="117"/>
      <c r="R246" s="113" t="s">
        <v>41</v>
      </c>
      <c r="S246" s="101" t="str">
        <f t="shared" si="4"/>
        <v>Ok</v>
      </c>
      <c r="T246" s="6">
        <f>IFERROR(VLOOKUP(D246,'[1]2020 год'!$C:$J,8,0),IFERROR(VLOOKUP(D246,'[1]2020 год'!$C:$J,7,0),""))</f>
        <v>14697</v>
      </c>
    </row>
    <row r="247" spans="1:20" ht="42.6" thickTop="1" thickBot="1" x14ac:dyDescent="0.3">
      <c r="A247" s="107">
        <v>243</v>
      </c>
      <c r="B247" s="108" t="s">
        <v>294</v>
      </c>
      <c r="C247" s="108" t="s">
        <v>1285</v>
      </c>
      <c r="D247" s="108" t="s">
        <v>304</v>
      </c>
      <c r="E247" s="124">
        <v>10416</v>
      </c>
      <c r="F247" s="109" t="s">
        <v>1230</v>
      </c>
      <c r="G247" s="110" t="s">
        <v>1230</v>
      </c>
      <c r="H247" s="110" t="s">
        <v>1230</v>
      </c>
      <c r="I247" s="111" t="s">
        <v>1333</v>
      </c>
      <c r="J247" s="110" t="s">
        <v>1210</v>
      </c>
      <c r="K247" s="110" t="s">
        <v>1230</v>
      </c>
      <c r="L247" s="112">
        <v>3</v>
      </c>
      <c r="M247" s="112">
        <v>0</v>
      </c>
      <c r="N247" s="112">
        <v>1</v>
      </c>
      <c r="O247" s="110" t="s">
        <v>1210</v>
      </c>
      <c r="P247" s="110" t="s">
        <v>1230</v>
      </c>
      <c r="Q247" s="117"/>
      <c r="R247" s="113" t="s">
        <v>41</v>
      </c>
      <c r="S247" s="101" t="str">
        <f t="shared" si="4"/>
        <v>Ok</v>
      </c>
      <c r="T247" s="6">
        <f>IFERROR(VLOOKUP(D247,'[1]2020 год'!$C:$J,8,0),IFERROR(VLOOKUP(D247,'[1]2020 год'!$C:$J,7,0),""))</f>
        <v>10416</v>
      </c>
    </row>
    <row r="248" spans="1:20" ht="42.6" thickTop="1" thickBot="1" x14ac:dyDescent="0.3">
      <c r="A248" s="107">
        <v>244</v>
      </c>
      <c r="B248" s="108" t="s">
        <v>294</v>
      </c>
      <c r="C248" s="108" t="s">
        <v>1285</v>
      </c>
      <c r="D248" s="108" t="s">
        <v>305</v>
      </c>
      <c r="E248" s="124">
        <v>37734</v>
      </c>
      <c r="F248" s="109" t="s">
        <v>1230</v>
      </c>
      <c r="G248" s="110" t="s">
        <v>1230</v>
      </c>
      <c r="H248" s="110" t="s">
        <v>1230</v>
      </c>
      <c r="I248" s="111" t="s">
        <v>1333</v>
      </c>
      <c r="J248" s="110" t="s">
        <v>1210</v>
      </c>
      <c r="K248" s="110" t="s">
        <v>1230</v>
      </c>
      <c r="L248" s="112">
        <v>3</v>
      </c>
      <c r="M248" s="112">
        <v>0</v>
      </c>
      <c r="N248" s="112">
        <v>1</v>
      </c>
      <c r="O248" s="110" t="s">
        <v>1210</v>
      </c>
      <c r="P248" s="110" t="s">
        <v>1230</v>
      </c>
      <c r="Q248" s="117"/>
      <c r="R248" s="113" t="s">
        <v>41</v>
      </c>
      <c r="S248" s="101" t="str">
        <f t="shared" si="4"/>
        <v>Ok</v>
      </c>
      <c r="T248" s="6">
        <f>IFERROR(VLOOKUP(D248,'[1]2020 год'!$C:$J,8,0),IFERROR(VLOOKUP(D248,'[1]2020 год'!$C:$J,7,0),""))</f>
        <v>37734</v>
      </c>
    </row>
    <row r="249" spans="1:20" ht="42.6" thickTop="1" thickBot="1" x14ac:dyDescent="0.3">
      <c r="A249" s="107">
        <v>245</v>
      </c>
      <c r="B249" s="108" t="s">
        <v>294</v>
      </c>
      <c r="C249" s="108" t="s">
        <v>1285</v>
      </c>
      <c r="D249" s="108" t="s">
        <v>306</v>
      </c>
      <c r="E249" s="124">
        <v>27411</v>
      </c>
      <c r="F249" s="109" t="s">
        <v>1230</v>
      </c>
      <c r="G249" s="110" t="s">
        <v>1230</v>
      </c>
      <c r="H249" s="110" t="s">
        <v>1230</v>
      </c>
      <c r="I249" s="111" t="s">
        <v>1333</v>
      </c>
      <c r="J249" s="110" t="s">
        <v>1210</v>
      </c>
      <c r="K249" s="110" t="s">
        <v>1230</v>
      </c>
      <c r="L249" s="112">
        <v>3</v>
      </c>
      <c r="M249" s="112">
        <v>0</v>
      </c>
      <c r="N249" s="112">
        <v>1</v>
      </c>
      <c r="O249" s="110" t="s">
        <v>1210</v>
      </c>
      <c r="P249" s="110" t="s">
        <v>1230</v>
      </c>
      <c r="Q249" s="117"/>
      <c r="R249" s="113" t="s">
        <v>41</v>
      </c>
      <c r="S249" s="101" t="str">
        <f t="shared" si="4"/>
        <v>Ok</v>
      </c>
      <c r="T249" s="6">
        <f>IFERROR(VLOOKUP(D249,'[1]2020 год'!$C:$J,8,0),IFERROR(VLOOKUP(D249,'[1]2020 год'!$C:$J,7,0),""))</f>
        <v>27411</v>
      </c>
    </row>
    <row r="250" spans="1:20" ht="42.6" thickTop="1" thickBot="1" x14ac:dyDescent="0.3">
      <c r="A250" s="107">
        <v>246</v>
      </c>
      <c r="B250" s="108" t="s">
        <v>294</v>
      </c>
      <c r="C250" s="108" t="s">
        <v>1286</v>
      </c>
      <c r="D250" s="108" t="s">
        <v>307</v>
      </c>
      <c r="E250" s="124">
        <v>118151</v>
      </c>
      <c r="F250" s="109" t="s">
        <v>1230</v>
      </c>
      <c r="G250" s="110" t="s">
        <v>1230</v>
      </c>
      <c r="H250" s="110" t="s">
        <v>1230</v>
      </c>
      <c r="I250" s="111" t="s">
        <v>1333</v>
      </c>
      <c r="J250" s="110" t="s">
        <v>1210</v>
      </c>
      <c r="K250" s="110" t="s">
        <v>1230</v>
      </c>
      <c r="L250" s="112">
        <v>2</v>
      </c>
      <c r="M250" s="112">
        <v>0</v>
      </c>
      <c r="N250" s="112">
        <v>1</v>
      </c>
      <c r="O250" s="110" t="s">
        <v>1210</v>
      </c>
      <c r="P250" s="110" t="s">
        <v>1230</v>
      </c>
      <c r="Q250" s="117"/>
      <c r="R250" s="113" t="s">
        <v>41</v>
      </c>
      <c r="S250" s="101" t="str">
        <f t="shared" si="4"/>
        <v>Ok</v>
      </c>
      <c r="T250" s="6">
        <f>IFERROR(VLOOKUP(D250,'[1]2020 год'!$C:$J,8,0),IFERROR(VLOOKUP(D250,'[1]2020 год'!$C:$J,7,0),""))</f>
        <v>118151</v>
      </c>
    </row>
    <row r="251" spans="1:20" ht="42.6" thickTop="1" thickBot="1" x14ac:dyDescent="0.3">
      <c r="A251" s="107">
        <v>247</v>
      </c>
      <c r="B251" s="108" t="s">
        <v>294</v>
      </c>
      <c r="C251" s="108" t="s">
        <v>1285</v>
      </c>
      <c r="D251" s="108" t="s">
        <v>308</v>
      </c>
      <c r="E251" s="124">
        <v>10537</v>
      </c>
      <c r="F251" s="109" t="s">
        <v>1230</v>
      </c>
      <c r="G251" s="110" t="s">
        <v>1230</v>
      </c>
      <c r="H251" s="110" t="s">
        <v>1230</v>
      </c>
      <c r="I251" s="111" t="s">
        <v>1333</v>
      </c>
      <c r="J251" s="110" t="s">
        <v>1210</v>
      </c>
      <c r="K251" s="110" t="s">
        <v>1230</v>
      </c>
      <c r="L251" s="112">
        <v>3</v>
      </c>
      <c r="M251" s="112">
        <v>0</v>
      </c>
      <c r="N251" s="112">
        <v>1</v>
      </c>
      <c r="O251" s="110" t="s">
        <v>1210</v>
      </c>
      <c r="P251" s="110" t="s">
        <v>1230</v>
      </c>
      <c r="Q251" s="117"/>
      <c r="R251" s="113" t="s">
        <v>41</v>
      </c>
      <c r="S251" s="101" t="str">
        <f t="shared" si="4"/>
        <v>Ok</v>
      </c>
      <c r="T251" s="6">
        <f>IFERROR(VLOOKUP(D251,'[1]2020 год'!$C:$J,8,0),IFERROR(VLOOKUP(D251,'[1]2020 год'!$C:$J,7,0),""))</f>
        <v>10537</v>
      </c>
    </row>
    <row r="252" spans="1:20" ht="42.6" thickTop="1" thickBot="1" x14ac:dyDescent="0.3">
      <c r="A252" s="107">
        <v>248</v>
      </c>
      <c r="B252" s="108" t="s">
        <v>294</v>
      </c>
      <c r="C252" s="108" t="s">
        <v>1285</v>
      </c>
      <c r="D252" s="108" t="s">
        <v>309</v>
      </c>
      <c r="E252" s="124">
        <v>14736</v>
      </c>
      <c r="F252" s="109" t="s">
        <v>1230</v>
      </c>
      <c r="G252" s="110" t="s">
        <v>1230</v>
      </c>
      <c r="H252" s="110" t="s">
        <v>1230</v>
      </c>
      <c r="I252" s="111" t="s">
        <v>1333</v>
      </c>
      <c r="J252" s="110" t="s">
        <v>1210</v>
      </c>
      <c r="K252" s="110" t="s">
        <v>1230</v>
      </c>
      <c r="L252" s="112">
        <v>3</v>
      </c>
      <c r="M252" s="112">
        <v>0</v>
      </c>
      <c r="N252" s="112">
        <v>1</v>
      </c>
      <c r="O252" s="110" t="s">
        <v>1210</v>
      </c>
      <c r="P252" s="110" t="s">
        <v>1230</v>
      </c>
      <c r="Q252" s="117"/>
      <c r="R252" s="113" t="s">
        <v>41</v>
      </c>
      <c r="S252" s="101" t="str">
        <f t="shared" si="4"/>
        <v>Ok</v>
      </c>
      <c r="T252" s="6">
        <f>IFERROR(VLOOKUP(D252,'[1]2020 год'!$C:$J,8,0),IFERROR(VLOOKUP(D252,'[1]2020 год'!$C:$J,7,0),""))</f>
        <v>14736</v>
      </c>
    </row>
    <row r="253" spans="1:20" ht="42.6" thickTop="1" thickBot="1" x14ac:dyDescent="0.3">
      <c r="A253" s="107">
        <v>249</v>
      </c>
      <c r="B253" s="108" t="s">
        <v>294</v>
      </c>
      <c r="C253" s="108" t="s">
        <v>1285</v>
      </c>
      <c r="D253" s="108" t="s">
        <v>310</v>
      </c>
      <c r="E253" s="124">
        <v>13967</v>
      </c>
      <c r="F253" s="109" t="s">
        <v>1230</v>
      </c>
      <c r="G253" s="110" t="s">
        <v>1230</v>
      </c>
      <c r="H253" s="110" t="s">
        <v>1230</v>
      </c>
      <c r="I253" s="111" t="s">
        <v>1333</v>
      </c>
      <c r="J253" s="110" t="s">
        <v>1210</v>
      </c>
      <c r="K253" s="110" t="s">
        <v>1230</v>
      </c>
      <c r="L253" s="112">
        <v>3</v>
      </c>
      <c r="M253" s="112">
        <v>0</v>
      </c>
      <c r="N253" s="112">
        <v>1</v>
      </c>
      <c r="O253" s="110" t="s">
        <v>1210</v>
      </c>
      <c r="P253" s="110" t="s">
        <v>1230</v>
      </c>
      <c r="Q253" s="117"/>
      <c r="R253" s="113" t="s">
        <v>41</v>
      </c>
      <c r="S253" s="101" t="str">
        <f t="shared" si="4"/>
        <v>Ok</v>
      </c>
      <c r="T253" s="6">
        <f>IFERROR(VLOOKUP(D253,'[1]2020 год'!$C:$J,8,0),IFERROR(VLOOKUP(D253,'[1]2020 год'!$C:$J,7,0),""))</f>
        <v>13967</v>
      </c>
    </row>
    <row r="254" spans="1:20" ht="42.6" thickTop="1" thickBot="1" x14ac:dyDescent="0.3">
      <c r="A254" s="107">
        <v>250</v>
      </c>
      <c r="B254" s="108" t="s">
        <v>311</v>
      </c>
      <c r="C254" s="108" t="s">
        <v>1285</v>
      </c>
      <c r="D254" s="108" t="s">
        <v>312</v>
      </c>
      <c r="E254" s="124">
        <v>21979</v>
      </c>
      <c r="F254" s="109" t="s">
        <v>1230</v>
      </c>
      <c r="G254" s="110" t="s">
        <v>1230</v>
      </c>
      <c r="H254" s="110" t="s">
        <v>1230</v>
      </c>
      <c r="I254" s="111" t="s">
        <v>1333</v>
      </c>
      <c r="J254" s="110" t="s">
        <v>1210</v>
      </c>
      <c r="K254" s="110" t="s">
        <v>1230</v>
      </c>
      <c r="L254" s="112">
        <v>3</v>
      </c>
      <c r="M254" s="112">
        <v>0</v>
      </c>
      <c r="N254" s="112">
        <v>1</v>
      </c>
      <c r="O254" s="110" t="s">
        <v>1210</v>
      </c>
      <c r="P254" s="110" t="s">
        <v>1230</v>
      </c>
      <c r="Q254" s="117"/>
      <c r="R254" s="113" t="s">
        <v>47</v>
      </c>
      <c r="S254" s="101" t="str">
        <f t="shared" si="4"/>
        <v>Ok</v>
      </c>
      <c r="T254" s="6">
        <f>IFERROR(VLOOKUP(D254,'[1]2020 год'!$C:$J,8,0),IFERROR(VLOOKUP(D254,'[1]2020 год'!$C:$J,7,0),""))</f>
        <v>21979</v>
      </c>
    </row>
    <row r="255" spans="1:20" ht="42.6" thickTop="1" thickBot="1" x14ac:dyDescent="0.3">
      <c r="A255" s="107">
        <v>251</v>
      </c>
      <c r="B255" s="108" t="s">
        <v>311</v>
      </c>
      <c r="C255" s="108" t="s">
        <v>1285</v>
      </c>
      <c r="D255" s="108" t="s">
        <v>313</v>
      </c>
      <c r="E255" s="124">
        <v>39198</v>
      </c>
      <c r="F255" s="109" t="s">
        <v>1230</v>
      </c>
      <c r="G255" s="110" t="s">
        <v>1230</v>
      </c>
      <c r="H255" s="110" t="s">
        <v>1230</v>
      </c>
      <c r="I255" s="111" t="s">
        <v>1333</v>
      </c>
      <c r="J255" s="110" t="s">
        <v>1210</v>
      </c>
      <c r="K255" s="110" t="s">
        <v>1230</v>
      </c>
      <c r="L255" s="112">
        <v>3</v>
      </c>
      <c r="M255" s="112">
        <v>0</v>
      </c>
      <c r="N255" s="112">
        <v>1</v>
      </c>
      <c r="O255" s="110" t="s">
        <v>1210</v>
      </c>
      <c r="P255" s="110" t="s">
        <v>1230</v>
      </c>
      <c r="Q255" s="117"/>
      <c r="R255" s="113" t="s">
        <v>47</v>
      </c>
      <c r="S255" s="101" t="str">
        <f t="shared" si="4"/>
        <v>Ok</v>
      </c>
      <c r="T255" s="6">
        <f>IFERROR(VLOOKUP(D255,'[1]2020 год'!$C:$J,8,0),IFERROR(VLOOKUP(D255,'[1]2020 год'!$C:$J,7,0),""))</f>
        <v>39198</v>
      </c>
    </row>
    <row r="256" spans="1:20" ht="42.6" thickTop="1" thickBot="1" x14ac:dyDescent="0.3">
      <c r="A256" s="107">
        <v>252</v>
      </c>
      <c r="B256" s="108" t="s">
        <v>311</v>
      </c>
      <c r="C256" s="108" t="s">
        <v>1286</v>
      </c>
      <c r="D256" s="108" t="s">
        <v>1279</v>
      </c>
      <c r="E256" s="124">
        <v>181181</v>
      </c>
      <c r="F256" s="109" t="s">
        <v>1230</v>
      </c>
      <c r="G256" s="110" t="s">
        <v>1230</v>
      </c>
      <c r="H256" s="110" t="s">
        <v>1230</v>
      </c>
      <c r="I256" s="111" t="s">
        <v>1333</v>
      </c>
      <c r="J256" s="110" t="s">
        <v>1210</v>
      </c>
      <c r="K256" s="110" t="s">
        <v>1230</v>
      </c>
      <c r="L256" s="112">
        <v>3</v>
      </c>
      <c r="M256" s="112">
        <v>0</v>
      </c>
      <c r="N256" s="112">
        <v>1</v>
      </c>
      <c r="O256" s="110" t="s">
        <v>1210</v>
      </c>
      <c r="P256" s="110" t="s">
        <v>1230</v>
      </c>
      <c r="Q256" s="117"/>
      <c r="R256" s="113" t="s">
        <v>47</v>
      </c>
      <c r="S256" s="101" t="str">
        <f t="shared" si="4"/>
        <v>Ok</v>
      </c>
      <c r="T256" s="6">
        <f>IFERROR(VLOOKUP(D256,'[1]2020 год'!$C:$J,8,0),IFERROR(VLOOKUP(D256,'[1]2020 год'!$C:$J,7,0),""))</f>
        <v>181181</v>
      </c>
    </row>
    <row r="257" spans="1:20" ht="42.6" thickTop="1" thickBot="1" x14ac:dyDescent="0.3">
      <c r="A257" s="107">
        <v>253</v>
      </c>
      <c r="B257" s="108" t="s">
        <v>732</v>
      </c>
      <c r="C257" s="108" t="s">
        <v>1285</v>
      </c>
      <c r="D257" s="108" t="s">
        <v>314</v>
      </c>
      <c r="E257" s="124">
        <v>9498</v>
      </c>
      <c r="F257" s="109" t="s">
        <v>1230</v>
      </c>
      <c r="G257" s="110" t="s">
        <v>1230</v>
      </c>
      <c r="H257" s="110" t="s">
        <v>1230</v>
      </c>
      <c r="I257" s="111" t="s">
        <v>1333</v>
      </c>
      <c r="J257" s="110" t="s">
        <v>1210</v>
      </c>
      <c r="K257" s="110" t="s">
        <v>1230</v>
      </c>
      <c r="L257" s="112">
        <v>3</v>
      </c>
      <c r="M257" s="112">
        <v>0</v>
      </c>
      <c r="N257" s="112">
        <v>1</v>
      </c>
      <c r="O257" s="110" t="s">
        <v>1210</v>
      </c>
      <c r="P257" s="110" t="s">
        <v>1230</v>
      </c>
      <c r="Q257" s="117"/>
      <c r="R257" s="113" t="s">
        <v>1303</v>
      </c>
      <c r="S257" s="101" t="str">
        <f t="shared" si="4"/>
        <v>Ok</v>
      </c>
      <c r="T257" s="6">
        <f>IFERROR(VLOOKUP(D257,'[1]2020 год'!$C:$J,8,0),IFERROR(VLOOKUP(D257,'[1]2020 год'!$C:$J,7,0),""))</f>
        <v>9498</v>
      </c>
    </row>
    <row r="258" spans="1:20" ht="42.6" thickTop="1" thickBot="1" x14ac:dyDescent="0.3">
      <c r="A258" s="107">
        <v>254</v>
      </c>
      <c r="B258" s="108" t="s">
        <v>315</v>
      </c>
      <c r="C258" s="108" t="s">
        <v>1285</v>
      </c>
      <c r="D258" s="108" t="s">
        <v>316</v>
      </c>
      <c r="E258" s="124">
        <v>69253</v>
      </c>
      <c r="F258" s="109" t="s">
        <v>1230</v>
      </c>
      <c r="G258" s="110" t="s">
        <v>1230</v>
      </c>
      <c r="H258" s="110" t="s">
        <v>1230</v>
      </c>
      <c r="I258" s="111" t="s">
        <v>1333</v>
      </c>
      <c r="J258" s="110" t="s">
        <v>1210</v>
      </c>
      <c r="K258" s="110" t="s">
        <v>1230</v>
      </c>
      <c r="L258" s="112">
        <v>3</v>
      </c>
      <c r="M258" s="112">
        <v>0</v>
      </c>
      <c r="N258" s="112">
        <v>1</v>
      </c>
      <c r="O258" s="110" t="s">
        <v>1210</v>
      </c>
      <c r="P258" s="110" t="s">
        <v>1230</v>
      </c>
      <c r="Q258" s="117"/>
      <c r="R258" s="113" t="s">
        <v>46</v>
      </c>
      <c r="S258" s="101" t="str">
        <f t="shared" si="4"/>
        <v>Ok</v>
      </c>
      <c r="T258" s="6">
        <f>IFERROR(VLOOKUP(D258,'[1]2020 год'!$C:$J,8,0),IFERROR(VLOOKUP(D258,'[1]2020 год'!$C:$J,7,0),""))</f>
        <v>69253</v>
      </c>
    </row>
    <row r="259" spans="1:20" ht="42.6" thickTop="1" thickBot="1" x14ac:dyDescent="0.3">
      <c r="A259" s="107">
        <v>255</v>
      </c>
      <c r="B259" s="108" t="s">
        <v>315</v>
      </c>
      <c r="C259" s="108" t="s">
        <v>1285</v>
      </c>
      <c r="D259" s="108" t="s">
        <v>317</v>
      </c>
      <c r="E259" s="124">
        <v>13925</v>
      </c>
      <c r="F259" s="109" t="s">
        <v>1230</v>
      </c>
      <c r="G259" s="110" t="s">
        <v>1230</v>
      </c>
      <c r="H259" s="110" t="s">
        <v>1230</v>
      </c>
      <c r="I259" s="111" t="s">
        <v>1333</v>
      </c>
      <c r="J259" s="110" t="s">
        <v>1210</v>
      </c>
      <c r="K259" s="110" t="s">
        <v>1230</v>
      </c>
      <c r="L259" s="112">
        <v>3</v>
      </c>
      <c r="M259" s="112">
        <v>0</v>
      </c>
      <c r="N259" s="112">
        <v>1</v>
      </c>
      <c r="O259" s="110" t="s">
        <v>1210</v>
      </c>
      <c r="P259" s="110" t="s">
        <v>1230</v>
      </c>
      <c r="Q259" s="117"/>
      <c r="R259" s="113" t="s">
        <v>46</v>
      </c>
      <c r="S259" s="101" t="str">
        <f t="shared" si="4"/>
        <v>Ok</v>
      </c>
      <c r="T259" s="6">
        <f>IFERROR(VLOOKUP(D259,'[1]2020 год'!$C:$J,8,0),IFERROR(VLOOKUP(D259,'[1]2020 год'!$C:$J,7,0),""))</f>
        <v>13925</v>
      </c>
    </row>
    <row r="260" spans="1:20" ht="42.6" thickTop="1" thickBot="1" x14ac:dyDescent="0.3">
      <c r="A260" s="107">
        <v>256</v>
      </c>
      <c r="B260" s="108" t="s">
        <v>315</v>
      </c>
      <c r="C260" s="108" t="s">
        <v>1285</v>
      </c>
      <c r="D260" s="108" t="s">
        <v>318</v>
      </c>
      <c r="E260" s="124">
        <v>71812</v>
      </c>
      <c r="F260" s="109" t="s">
        <v>1230</v>
      </c>
      <c r="G260" s="110" t="s">
        <v>1230</v>
      </c>
      <c r="H260" s="110" t="s">
        <v>1230</v>
      </c>
      <c r="I260" s="111" t="s">
        <v>1333</v>
      </c>
      <c r="J260" s="110" t="s">
        <v>1210</v>
      </c>
      <c r="K260" s="110" t="s">
        <v>1230</v>
      </c>
      <c r="L260" s="112">
        <v>3</v>
      </c>
      <c r="M260" s="112">
        <v>0</v>
      </c>
      <c r="N260" s="112">
        <v>1</v>
      </c>
      <c r="O260" s="110" t="s">
        <v>1210</v>
      </c>
      <c r="P260" s="110" t="s">
        <v>1230</v>
      </c>
      <c r="Q260" s="117"/>
      <c r="R260" s="113" t="s">
        <v>46</v>
      </c>
      <c r="S260" s="101" t="str">
        <f t="shared" si="4"/>
        <v>Ok</v>
      </c>
      <c r="T260" s="6">
        <f>IFERROR(VLOOKUP(D260,'[1]2020 год'!$C:$J,8,0),IFERROR(VLOOKUP(D260,'[1]2020 год'!$C:$J,7,0),""))</f>
        <v>71812</v>
      </c>
    </row>
    <row r="261" spans="1:20" ht="42.6" thickTop="1" thickBot="1" x14ac:dyDescent="0.3">
      <c r="A261" s="107">
        <v>257</v>
      </c>
      <c r="B261" s="108" t="s">
        <v>315</v>
      </c>
      <c r="C261" s="108" t="s">
        <v>1285</v>
      </c>
      <c r="D261" s="108" t="s">
        <v>319</v>
      </c>
      <c r="E261" s="124">
        <v>45801</v>
      </c>
      <c r="F261" s="109" t="s">
        <v>1230</v>
      </c>
      <c r="G261" s="110" t="s">
        <v>1230</v>
      </c>
      <c r="H261" s="110" t="s">
        <v>1230</v>
      </c>
      <c r="I261" s="111" t="s">
        <v>1333</v>
      </c>
      <c r="J261" s="110" t="s">
        <v>1210</v>
      </c>
      <c r="K261" s="110" t="s">
        <v>1230</v>
      </c>
      <c r="L261" s="112">
        <v>3</v>
      </c>
      <c r="M261" s="112">
        <v>0</v>
      </c>
      <c r="N261" s="112">
        <v>1</v>
      </c>
      <c r="O261" s="110" t="s">
        <v>1210</v>
      </c>
      <c r="P261" s="110" t="s">
        <v>1230</v>
      </c>
      <c r="Q261" s="117"/>
      <c r="R261" s="113" t="s">
        <v>46</v>
      </c>
      <c r="S261" s="101" t="str">
        <f t="shared" si="4"/>
        <v>Ok</v>
      </c>
      <c r="T261" s="6">
        <f>IFERROR(VLOOKUP(D261,'[1]2020 год'!$C:$J,8,0),IFERROR(VLOOKUP(D261,'[1]2020 год'!$C:$J,7,0),""))</f>
        <v>45801</v>
      </c>
    </row>
    <row r="262" spans="1:20" ht="42.6" thickTop="1" thickBot="1" x14ac:dyDescent="0.3">
      <c r="A262" s="107">
        <v>258</v>
      </c>
      <c r="B262" s="108" t="s">
        <v>315</v>
      </c>
      <c r="C262" s="108" t="s">
        <v>1285</v>
      </c>
      <c r="D262" s="108" t="s">
        <v>320</v>
      </c>
      <c r="E262" s="124">
        <v>12172</v>
      </c>
      <c r="F262" s="109" t="s">
        <v>1230</v>
      </c>
      <c r="G262" s="110" t="s">
        <v>1230</v>
      </c>
      <c r="H262" s="110" t="s">
        <v>1230</v>
      </c>
      <c r="I262" s="111" t="s">
        <v>1333</v>
      </c>
      <c r="J262" s="110" t="s">
        <v>1210</v>
      </c>
      <c r="K262" s="110" t="s">
        <v>1230</v>
      </c>
      <c r="L262" s="112">
        <v>3</v>
      </c>
      <c r="M262" s="112">
        <v>0</v>
      </c>
      <c r="N262" s="112">
        <v>1</v>
      </c>
      <c r="O262" s="110" t="s">
        <v>1210</v>
      </c>
      <c r="P262" s="110" t="s">
        <v>1230</v>
      </c>
      <c r="Q262" s="117"/>
      <c r="R262" s="113" t="s">
        <v>46</v>
      </c>
      <c r="S262" s="101" t="str">
        <f t="shared" ref="S262:S325" si="5">IF(F262="Да",IF(G262="Не выбрано","Не выбрано расписание",IF(AND(J262&lt;&gt;"Да",J262&lt;&gt;"Нет",K262&lt;&gt;"Да",K262&lt;&gt;"Нет",O262&lt;&gt;"Да",O262&lt;&gt;"Нет",P262&lt;&gt;"Да",P262&lt;&gt;"Нет"),"Не выбраны Да/Нет в подтверждении тарифа",IF(AND(OR(J262="Нет",K262="Нет",O262="Нет",P262="Нет"),Q262=""),"Не заполнен Комментарий при выборе Нет в тарифе","Ok"))),"Ok")</f>
        <v>Ok</v>
      </c>
      <c r="T262" s="6">
        <f>IFERROR(VLOOKUP(D262,'[1]2020 год'!$C:$J,8,0),IFERROR(VLOOKUP(D262,'[1]2020 год'!$C:$J,7,0),""))</f>
        <v>12172</v>
      </c>
    </row>
    <row r="263" spans="1:20" ht="42.6" thickTop="1" thickBot="1" x14ac:dyDescent="0.3">
      <c r="A263" s="107">
        <v>259</v>
      </c>
      <c r="B263" s="108" t="s">
        <v>315</v>
      </c>
      <c r="C263" s="108" t="s">
        <v>1285</v>
      </c>
      <c r="D263" s="108" t="s">
        <v>284</v>
      </c>
      <c r="E263" s="124">
        <v>18317</v>
      </c>
      <c r="F263" s="109" t="s">
        <v>1230</v>
      </c>
      <c r="G263" s="110" t="s">
        <v>1230</v>
      </c>
      <c r="H263" s="110" t="s">
        <v>1230</v>
      </c>
      <c r="I263" s="111" t="s">
        <v>1333</v>
      </c>
      <c r="J263" s="110" t="s">
        <v>1210</v>
      </c>
      <c r="K263" s="110" t="s">
        <v>1230</v>
      </c>
      <c r="L263" s="112">
        <v>3</v>
      </c>
      <c r="M263" s="112">
        <v>0</v>
      </c>
      <c r="N263" s="112">
        <v>1</v>
      </c>
      <c r="O263" s="110" t="s">
        <v>1210</v>
      </c>
      <c r="P263" s="110" t="s">
        <v>1230</v>
      </c>
      <c r="Q263" s="117"/>
      <c r="R263" s="113" t="s">
        <v>46</v>
      </c>
      <c r="S263" s="101" t="str">
        <f t="shared" si="5"/>
        <v>Ok</v>
      </c>
      <c r="T263" s="6">
        <f>IFERROR(VLOOKUP(D263,'[1]2020 год'!$C:$J,8,0),IFERROR(VLOOKUP(D263,'[1]2020 год'!$C:$J,7,0),""))</f>
        <v>18317</v>
      </c>
    </row>
    <row r="264" spans="1:20" ht="42.6" thickTop="1" thickBot="1" x14ac:dyDescent="0.3">
      <c r="A264" s="107">
        <v>260</v>
      </c>
      <c r="B264" s="108" t="s">
        <v>315</v>
      </c>
      <c r="C264" s="108" t="s">
        <v>1285</v>
      </c>
      <c r="D264" s="108" t="s">
        <v>321</v>
      </c>
      <c r="E264" s="124">
        <v>11988</v>
      </c>
      <c r="F264" s="109" t="s">
        <v>1230</v>
      </c>
      <c r="G264" s="110" t="s">
        <v>1230</v>
      </c>
      <c r="H264" s="110" t="s">
        <v>1230</v>
      </c>
      <c r="I264" s="111" t="s">
        <v>1333</v>
      </c>
      <c r="J264" s="110" t="s">
        <v>1210</v>
      </c>
      <c r="K264" s="110" t="s">
        <v>1230</v>
      </c>
      <c r="L264" s="112">
        <v>3</v>
      </c>
      <c r="M264" s="112">
        <v>0</v>
      </c>
      <c r="N264" s="112">
        <v>1</v>
      </c>
      <c r="O264" s="110" t="s">
        <v>1210</v>
      </c>
      <c r="P264" s="110" t="s">
        <v>1230</v>
      </c>
      <c r="Q264" s="117"/>
      <c r="R264" s="113" t="s">
        <v>46</v>
      </c>
      <c r="S264" s="101" t="str">
        <f t="shared" si="5"/>
        <v>Ok</v>
      </c>
      <c r="T264" s="6">
        <f>IFERROR(VLOOKUP(D264,'[1]2020 год'!$C:$J,8,0),IFERROR(VLOOKUP(D264,'[1]2020 год'!$C:$J,7,0),""))</f>
        <v>11988</v>
      </c>
    </row>
    <row r="265" spans="1:20" ht="42.6" thickTop="1" thickBot="1" x14ac:dyDescent="0.3">
      <c r="A265" s="107">
        <v>261</v>
      </c>
      <c r="B265" s="108" t="s">
        <v>315</v>
      </c>
      <c r="C265" s="108" t="s">
        <v>1285</v>
      </c>
      <c r="D265" s="108" t="s">
        <v>322</v>
      </c>
      <c r="E265" s="124">
        <v>20610</v>
      </c>
      <c r="F265" s="109" t="s">
        <v>1230</v>
      </c>
      <c r="G265" s="110" t="s">
        <v>1230</v>
      </c>
      <c r="H265" s="110" t="s">
        <v>1230</v>
      </c>
      <c r="I265" s="111" t="s">
        <v>1333</v>
      </c>
      <c r="J265" s="110" t="s">
        <v>1210</v>
      </c>
      <c r="K265" s="110" t="s">
        <v>1230</v>
      </c>
      <c r="L265" s="112">
        <v>3</v>
      </c>
      <c r="M265" s="112">
        <v>0</v>
      </c>
      <c r="N265" s="112">
        <v>1</v>
      </c>
      <c r="O265" s="110" t="s">
        <v>1210</v>
      </c>
      <c r="P265" s="110" t="s">
        <v>1230</v>
      </c>
      <c r="Q265" s="117"/>
      <c r="R265" s="113" t="s">
        <v>46</v>
      </c>
      <c r="S265" s="101" t="str">
        <f t="shared" si="5"/>
        <v>Ok</v>
      </c>
      <c r="T265" s="6">
        <f>IFERROR(VLOOKUP(D265,'[1]2020 год'!$C:$J,8,0),IFERROR(VLOOKUP(D265,'[1]2020 год'!$C:$J,7,0),""))</f>
        <v>20610</v>
      </c>
    </row>
    <row r="266" spans="1:20" ht="42.6" thickTop="1" thickBot="1" x14ac:dyDescent="0.3">
      <c r="A266" s="107">
        <v>262</v>
      </c>
      <c r="B266" s="108" t="s">
        <v>315</v>
      </c>
      <c r="C266" s="108" t="s">
        <v>1286</v>
      </c>
      <c r="D266" s="108" t="s">
        <v>323</v>
      </c>
      <c r="E266" s="124">
        <v>558662</v>
      </c>
      <c r="F266" s="109" t="s">
        <v>1230</v>
      </c>
      <c r="G266" s="110" t="s">
        <v>1230</v>
      </c>
      <c r="H266" s="110" t="s">
        <v>1230</v>
      </c>
      <c r="I266" s="111" t="s">
        <v>1333</v>
      </c>
      <c r="J266" s="110" t="s">
        <v>1210</v>
      </c>
      <c r="K266" s="110" t="s">
        <v>1230</v>
      </c>
      <c r="L266" s="112">
        <v>2</v>
      </c>
      <c r="M266" s="112">
        <v>0</v>
      </c>
      <c r="N266" s="112">
        <v>1</v>
      </c>
      <c r="O266" s="110" t="s">
        <v>1210</v>
      </c>
      <c r="P266" s="110" t="s">
        <v>1230</v>
      </c>
      <c r="Q266" s="117"/>
      <c r="R266" s="113" t="s">
        <v>46</v>
      </c>
      <c r="S266" s="101" t="str">
        <f t="shared" si="5"/>
        <v>Ok</v>
      </c>
      <c r="T266" s="6">
        <f>IFERROR(VLOOKUP(D266,'[1]2020 год'!$C:$J,8,0),IFERROR(VLOOKUP(D266,'[1]2020 год'!$C:$J,7,0),""))</f>
        <v>558662</v>
      </c>
    </row>
    <row r="267" spans="1:20" ht="42.6" thickTop="1" thickBot="1" x14ac:dyDescent="0.3">
      <c r="A267" s="107">
        <v>263</v>
      </c>
      <c r="B267" s="108" t="s">
        <v>315</v>
      </c>
      <c r="C267" s="108" t="s">
        <v>1285</v>
      </c>
      <c r="D267" s="108" t="s">
        <v>324</v>
      </c>
      <c r="E267" s="124">
        <v>88192</v>
      </c>
      <c r="F267" s="109" t="s">
        <v>1230</v>
      </c>
      <c r="G267" s="110" t="s">
        <v>1230</v>
      </c>
      <c r="H267" s="110" t="s">
        <v>1230</v>
      </c>
      <c r="I267" s="111" t="s">
        <v>1333</v>
      </c>
      <c r="J267" s="110" t="s">
        <v>1210</v>
      </c>
      <c r="K267" s="110" t="s">
        <v>1230</v>
      </c>
      <c r="L267" s="112">
        <v>3</v>
      </c>
      <c r="M267" s="112">
        <v>0</v>
      </c>
      <c r="N267" s="112">
        <v>1</v>
      </c>
      <c r="O267" s="110" t="s">
        <v>1210</v>
      </c>
      <c r="P267" s="110" t="s">
        <v>1230</v>
      </c>
      <c r="Q267" s="117"/>
      <c r="R267" s="113" t="s">
        <v>46</v>
      </c>
      <c r="S267" s="101" t="str">
        <f t="shared" si="5"/>
        <v>Ok</v>
      </c>
      <c r="T267" s="6">
        <f>IFERROR(VLOOKUP(D267,'[1]2020 год'!$C:$J,8,0),IFERROR(VLOOKUP(D267,'[1]2020 год'!$C:$J,7,0),""))</f>
        <v>88192</v>
      </c>
    </row>
    <row r="268" spans="1:20" ht="42.6" thickTop="1" thickBot="1" x14ac:dyDescent="0.3">
      <c r="A268" s="107">
        <v>264</v>
      </c>
      <c r="B268" s="108" t="s">
        <v>315</v>
      </c>
      <c r="C268" s="108" t="s">
        <v>1285</v>
      </c>
      <c r="D268" s="108" t="s">
        <v>325</v>
      </c>
      <c r="E268" s="124">
        <v>11569</v>
      </c>
      <c r="F268" s="109" t="s">
        <v>1230</v>
      </c>
      <c r="G268" s="110" t="s">
        <v>1230</v>
      </c>
      <c r="H268" s="110" t="s">
        <v>1230</v>
      </c>
      <c r="I268" s="111" t="s">
        <v>1333</v>
      </c>
      <c r="J268" s="110" t="s">
        <v>1210</v>
      </c>
      <c r="K268" s="110" t="s">
        <v>1230</v>
      </c>
      <c r="L268" s="112">
        <v>3</v>
      </c>
      <c r="M268" s="112">
        <v>0</v>
      </c>
      <c r="N268" s="112">
        <v>1</v>
      </c>
      <c r="O268" s="110" t="s">
        <v>1210</v>
      </c>
      <c r="P268" s="110" t="s">
        <v>1230</v>
      </c>
      <c r="Q268" s="117"/>
      <c r="R268" s="113" t="s">
        <v>46</v>
      </c>
      <c r="S268" s="101" t="str">
        <f t="shared" si="5"/>
        <v>Ok</v>
      </c>
      <c r="T268" s="6">
        <f>IFERROR(VLOOKUP(D268,'[1]2020 год'!$C:$J,8,0),IFERROR(VLOOKUP(D268,'[1]2020 год'!$C:$J,7,0),""))</f>
        <v>11569</v>
      </c>
    </row>
    <row r="269" spans="1:20" ht="42.6" thickTop="1" thickBot="1" x14ac:dyDescent="0.3">
      <c r="A269" s="107">
        <v>265</v>
      </c>
      <c r="B269" s="108" t="s">
        <v>315</v>
      </c>
      <c r="C269" s="108" t="s">
        <v>1286</v>
      </c>
      <c r="D269" s="108" t="s">
        <v>326</v>
      </c>
      <c r="E269" s="124">
        <v>95279</v>
      </c>
      <c r="F269" s="109" t="s">
        <v>1230</v>
      </c>
      <c r="G269" s="110" t="s">
        <v>1230</v>
      </c>
      <c r="H269" s="110" t="s">
        <v>1230</v>
      </c>
      <c r="I269" s="111" t="s">
        <v>1333</v>
      </c>
      <c r="J269" s="110" t="s">
        <v>1210</v>
      </c>
      <c r="K269" s="110" t="s">
        <v>1230</v>
      </c>
      <c r="L269" s="112">
        <v>2</v>
      </c>
      <c r="M269" s="112">
        <v>0</v>
      </c>
      <c r="N269" s="112">
        <v>1</v>
      </c>
      <c r="O269" s="110" t="s">
        <v>1210</v>
      </c>
      <c r="P269" s="110" t="s">
        <v>1230</v>
      </c>
      <c r="Q269" s="117"/>
      <c r="R269" s="113" t="s">
        <v>46</v>
      </c>
      <c r="S269" s="101" t="str">
        <f t="shared" si="5"/>
        <v>Ok</v>
      </c>
      <c r="T269" s="6">
        <f>IFERROR(VLOOKUP(D269,'[1]2020 год'!$C:$J,8,0),IFERROR(VLOOKUP(D269,'[1]2020 год'!$C:$J,7,0),""))</f>
        <v>95279</v>
      </c>
    </row>
    <row r="270" spans="1:20" ht="42.6" thickTop="1" thickBot="1" x14ac:dyDescent="0.3">
      <c r="A270" s="107">
        <v>266</v>
      </c>
      <c r="B270" s="108" t="s">
        <v>315</v>
      </c>
      <c r="C270" s="108" t="s">
        <v>1285</v>
      </c>
      <c r="D270" s="108" t="s">
        <v>327</v>
      </c>
      <c r="E270" s="124">
        <v>38209</v>
      </c>
      <c r="F270" s="109" t="s">
        <v>1230</v>
      </c>
      <c r="G270" s="110" t="s">
        <v>1230</v>
      </c>
      <c r="H270" s="110" t="s">
        <v>1230</v>
      </c>
      <c r="I270" s="111" t="s">
        <v>1333</v>
      </c>
      <c r="J270" s="110" t="s">
        <v>1210</v>
      </c>
      <c r="K270" s="110" t="s">
        <v>1230</v>
      </c>
      <c r="L270" s="112">
        <v>3</v>
      </c>
      <c r="M270" s="112">
        <v>0</v>
      </c>
      <c r="N270" s="112">
        <v>1</v>
      </c>
      <c r="O270" s="110" t="s">
        <v>1210</v>
      </c>
      <c r="P270" s="110" t="s">
        <v>1230</v>
      </c>
      <c r="Q270" s="117"/>
      <c r="R270" s="113" t="s">
        <v>46</v>
      </c>
      <c r="S270" s="101" t="str">
        <f t="shared" si="5"/>
        <v>Ok</v>
      </c>
      <c r="T270" s="6">
        <f>IFERROR(VLOOKUP(D270,'[1]2020 год'!$C:$J,8,0),IFERROR(VLOOKUP(D270,'[1]2020 год'!$C:$J,7,0),""))</f>
        <v>38209</v>
      </c>
    </row>
    <row r="271" spans="1:20" ht="42.6" thickTop="1" thickBot="1" x14ac:dyDescent="0.3">
      <c r="A271" s="107">
        <v>267</v>
      </c>
      <c r="B271" s="108" t="s">
        <v>315</v>
      </c>
      <c r="C271" s="108" t="s">
        <v>1286</v>
      </c>
      <c r="D271" s="108" t="s">
        <v>328</v>
      </c>
      <c r="E271" s="124">
        <v>96159</v>
      </c>
      <c r="F271" s="109" t="s">
        <v>1230</v>
      </c>
      <c r="G271" s="110" t="s">
        <v>1230</v>
      </c>
      <c r="H271" s="110" t="s">
        <v>1230</v>
      </c>
      <c r="I271" s="111" t="s">
        <v>1333</v>
      </c>
      <c r="J271" s="110" t="s">
        <v>1210</v>
      </c>
      <c r="K271" s="110" t="s">
        <v>1230</v>
      </c>
      <c r="L271" s="112">
        <v>2</v>
      </c>
      <c r="M271" s="112">
        <v>0</v>
      </c>
      <c r="N271" s="112">
        <v>1</v>
      </c>
      <c r="O271" s="110" t="s">
        <v>1210</v>
      </c>
      <c r="P271" s="110" t="s">
        <v>1230</v>
      </c>
      <c r="Q271" s="117"/>
      <c r="R271" s="113" t="s">
        <v>46</v>
      </c>
      <c r="S271" s="101" t="str">
        <f t="shared" si="5"/>
        <v>Ok</v>
      </c>
      <c r="T271" s="6">
        <f>IFERROR(VLOOKUP(D271,'[1]2020 год'!$C:$J,8,0),IFERROR(VLOOKUP(D271,'[1]2020 год'!$C:$J,7,0),""))</f>
        <v>96159</v>
      </c>
    </row>
    <row r="272" spans="1:20" ht="42.6" thickTop="1" thickBot="1" x14ac:dyDescent="0.3">
      <c r="A272" s="107">
        <v>268</v>
      </c>
      <c r="B272" s="108" t="s">
        <v>315</v>
      </c>
      <c r="C272" s="108" t="s">
        <v>1285</v>
      </c>
      <c r="D272" s="108" t="s">
        <v>329</v>
      </c>
      <c r="E272" s="124">
        <v>40991</v>
      </c>
      <c r="F272" s="109" t="s">
        <v>1230</v>
      </c>
      <c r="G272" s="110" t="s">
        <v>1230</v>
      </c>
      <c r="H272" s="110" t="s">
        <v>1230</v>
      </c>
      <c r="I272" s="111" t="s">
        <v>1333</v>
      </c>
      <c r="J272" s="110" t="s">
        <v>1210</v>
      </c>
      <c r="K272" s="110" t="s">
        <v>1230</v>
      </c>
      <c r="L272" s="112">
        <v>3</v>
      </c>
      <c r="M272" s="112">
        <v>0</v>
      </c>
      <c r="N272" s="112">
        <v>1</v>
      </c>
      <c r="O272" s="110" t="s">
        <v>1210</v>
      </c>
      <c r="P272" s="110" t="s">
        <v>1230</v>
      </c>
      <c r="Q272" s="117"/>
      <c r="R272" s="113" t="s">
        <v>46</v>
      </c>
      <c r="S272" s="101" t="str">
        <f t="shared" si="5"/>
        <v>Ok</v>
      </c>
      <c r="T272" s="6">
        <f>IFERROR(VLOOKUP(D272,'[1]2020 год'!$C:$J,8,0),IFERROR(VLOOKUP(D272,'[1]2020 год'!$C:$J,7,0),""))</f>
        <v>40991</v>
      </c>
    </row>
    <row r="273" spans="1:20" ht="42.6" thickTop="1" thickBot="1" x14ac:dyDescent="0.3">
      <c r="A273" s="107">
        <v>269</v>
      </c>
      <c r="B273" s="108" t="s">
        <v>315</v>
      </c>
      <c r="C273" s="108" t="s">
        <v>1286</v>
      </c>
      <c r="D273" s="108" t="s">
        <v>330</v>
      </c>
      <c r="E273" s="124">
        <v>552105</v>
      </c>
      <c r="F273" s="109" t="s">
        <v>1230</v>
      </c>
      <c r="G273" s="110" t="s">
        <v>1230</v>
      </c>
      <c r="H273" s="110" t="s">
        <v>1230</v>
      </c>
      <c r="I273" s="111" t="s">
        <v>1333</v>
      </c>
      <c r="J273" s="110" t="s">
        <v>1210</v>
      </c>
      <c r="K273" s="110" t="s">
        <v>1230</v>
      </c>
      <c r="L273" s="112">
        <v>2</v>
      </c>
      <c r="M273" s="112">
        <v>0</v>
      </c>
      <c r="N273" s="112">
        <v>1</v>
      </c>
      <c r="O273" s="110" t="s">
        <v>1210</v>
      </c>
      <c r="P273" s="110" t="s">
        <v>1230</v>
      </c>
      <c r="Q273" s="117"/>
      <c r="R273" s="113" t="s">
        <v>46</v>
      </c>
      <c r="S273" s="101" t="str">
        <f t="shared" si="5"/>
        <v>Ok</v>
      </c>
      <c r="T273" s="6">
        <f>IFERROR(VLOOKUP(D273,'[1]2020 год'!$C:$J,8,0),IFERROR(VLOOKUP(D273,'[1]2020 год'!$C:$J,7,0),""))</f>
        <v>552105</v>
      </c>
    </row>
    <row r="274" spans="1:20" ht="42.6" thickTop="1" thickBot="1" x14ac:dyDescent="0.3">
      <c r="A274" s="107">
        <v>270</v>
      </c>
      <c r="B274" s="108" t="s">
        <v>315</v>
      </c>
      <c r="C274" s="108" t="s">
        <v>1285</v>
      </c>
      <c r="D274" s="108" t="s">
        <v>331</v>
      </c>
      <c r="E274" s="124">
        <v>14748</v>
      </c>
      <c r="F274" s="109" t="s">
        <v>1230</v>
      </c>
      <c r="G274" s="110" t="s">
        <v>1230</v>
      </c>
      <c r="H274" s="110" t="s">
        <v>1230</v>
      </c>
      <c r="I274" s="111" t="s">
        <v>1333</v>
      </c>
      <c r="J274" s="110" t="s">
        <v>1210</v>
      </c>
      <c r="K274" s="110" t="s">
        <v>1230</v>
      </c>
      <c r="L274" s="112">
        <v>3</v>
      </c>
      <c r="M274" s="112">
        <v>0</v>
      </c>
      <c r="N274" s="112">
        <v>1</v>
      </c>
      <c r="O274" s="110" t="s">
        <v>1210</v>
      </c>
      <c r="P274" s="110" t="s">
        <v>1230</v>
      </c>
      <c r="Q274" s="117"/>
      <c r="R274" s="113" t="s">
        <v>46</v>
      </c>
      <c r="S274" s="101" t="str">
        <f t="shared" si="5"/>
        <v>Ok</v>
      </c>
      <c r="T274" s="6">
        <f>IFERROR(VLOOKUP(D274,'[1]2020 год'!$C:$J,8,0),IFERROR(VLOOKUP(D274,'[1]2020 год'!$C:$J,7,0),""))</f>
        <v>14748</v>
      </c>
    </row>
    <row r="275" spans="1:20" ht="42.6" thickTop="1" thickBot="1" x14ac:dyDescent="0.3">
      <c r="A275" s="107">
        <v>271</v>
      </c>
      <c r="B275" s="108" t="s">
        <v>315</v>
      </c>
      <c r="C275" s="108" t="s">
        <v>1285</v>
      </c>
      <c r="D275" s="108" t="s">
        <v>332</v>
      </c>
      <c r="E275" s="124">
        <v>41887</v>
      </c>
      <c r="F275" s="109" t="s">
        <v>1230</v>
      </c>
      <c r="G275" s="110" t="s">
        <v>1230</v>
      </c>
      <c r="H275" s="110" t="s">
        <v>1230</v>
      </c>
      <c r="I275" s="111" t="s">
        <v>1333</v>
      </c>
      <c r="J275" s="110" t="s">
        <v>1210</v>
      </c>
      <c r="K275" s="110" t="s">
        <v>1230</v>
      </c>
      <c r="L275" s="112">
        <v>3</v>
      </c>
      <c r="M275" s="112">
        <v>0</v>
      </c>
      <c r="N275" s="112">
        <v>1</v>
      </c>
      <c r="O275" s="110" t="s">
        <v>1210</v>
      </c>
      <c r="P275" s="110" t="s">
        <v>1230</v>
      </c>
      <c r="Q275" s="117"/>
      <c r="R275" s="113" t="s">
        <v>46</v>
      </c>
      <c r="S275" s="101" t="str">
        <f t="shared" si="5"/>
        <v>Ok</v>
      </c>
      <c r="T275" s="6">
        <f>IFERROR(VLOOKUP(D275,'[1]2020 год'!$C:$J,8,0),IFERROR(VLOOKUP(D275,'[1]2020 год'!$C:$J,7,0),""))</f>
        <v>41887</v>
      </c>
    </row>
    <row r="276" spans="1:20" ht="42.6" thickTop="1" thickBot="1" x14ac:dyDescent="0.3">
      <c r="A276" s="107">
        <v>272</v>
      </c>
      <c r="B276" s="108" t="s">
        <v>315</v>
      </c>
      <c r="C276" s="108" t="s">
        <v>1285</v>
      </c>
      <c r="D276" s="108" t="s">
        <v>333</v>
      </c>
      <c r="E276" s="124">
        <v>26012</v>
      </c>
      <c r="F276" s="109" t="s">
        <v>1230</v>
      </c>
      <c r="G276" s="110" t="s">
        <v>1230</v>
      </c>
      <c r="H276" s="110" t="s">
        <v>1230</v>
      </c>
      <c r="I276" s="111" t="s">
        <v>1333</v>
      </c>
      <c r="J276" s="110" t="s">
        <v>1210</v>
      </c>
      <c r="K276" s="110" t="s">
        <v>1230</v>
      </c>
      <c r="L276" s="112">
        <v>3</v>
      </c>
      <c r="M276" s="112">
        <v>0</v>
      </c>
      <c r="N276" s="112">
        <v>1</v>
      </c>
      <c r="O276" s="110" t="s">
        <v>1210</v>
      </c>
      <c r="P276" s="110" t="s">
        <v>1230</v>
      </c>
      <c r="Q276" s="117"/>
      <c r="R276" s="113" t="s">
        <v>46</v>
      </c>
      <c r="S276" s="101" t="str">
        <f t="shared" si="5"/>
        <v>Ok</v>
      </c>
      <c r="T276" s="6">
        <f>IFERROR(VLOOKUP(D276,'[1]2020 год'!$C:$J,8,0),IFERROR(VLOOKUP(D276,'[1]2020 год'!$C:$J,7,0),""))</f>
        <v>26012</v>
      </c>
    </row>
    <row r="277" spans="1:20" ht="42.6" thickTop="1" thickBot="1" x14ac:dyDescent="0.3">
      <c r="A277" s="107">
        <v>273</v>
      </c>
      <c r="B277" s="108" t="s">
        <v>315</v>
      </c>
      <c r="C277" s="108" t="s">
        <v>1286</v>
      </c>
      <c r="D277" s="108" t="s">
        <v>334</v>
      </c>
      <c r="E277" s="124">
        <v>191839</v>
      </c>
      <c r="F277" s="109" t="s">
        <v>1230</v>
      </c>
      <c r="G277" s="110" t="s">
        <v>1230</v>
      </c>
      <c r="H277" s="110" t="s">
        <v>1230</v>
      </c>
      <c r="I277" s="111" t="s">
        <v>1333</v>
      </c>
      <c r="J277" s="110" t="s">
        <v>1210</v>
      </c>
      <c r="K277" s="110" t="s">
        <v>1230</v>
      </c>
      <c r="L277" s="112">
        <v>2</v>
      </c>
      <c r="M277" s="112">
        <v>0</v>
      </c>
      <c r="N277" s="112">
        <v>1</v>
      </c>
      <c r="O277" s="110" t="s">
        <v>1210</v>
      </c>
      <c r="P277" s="110" t="s">
        <v>1230</v>
      </c>
      <c r="Q277" s="117"/>
      <c r="R277" s="113" t="s">
        <v>46</v>
      </c>
      <c r="S277" s="101" t="str">
        <f t="shared" si="5"/>
        <v>Ok</v>
      </c>
      <c r="T277" s="6">
        <f>IFERROR(VLOOKUP(D277,'[1]2020 год'!$C:$J,8,0),IFERROR(VLOOKUP(D277,'[1]2020 год'!$C:$J,7,0),""))</f>
        <v>191839</v>
      </c>
    </row>
    <row r="278" spans="1:20" ht="42.6" thickTop="1" thickBot="1" x14ac:dyDescent="0.3">
      <c r="A278" s="107">
        <v>274</v>
      </c>
      <c r="B278" s="108" t="s">
        <v>315</v>
      </c>
      <c r="C278" s="108" t="s">
        <v>1285</v>
      </c>
      <c r="D278" s="108" t="s">
        <v>335</v>
      </c>
      <c r="E278" s="124">
        <v>17472</v>
      </c>
      <c r="F278" s="109" t="s">
        <v>1230</v>
      </c>
      <c r="G278" s="110" t="s">
        <v>1230</v>
      </c>
      <c r="H278" s="110" t="s">
        <v>1230</v>
      </c>
      <c r="I278" s="111" t="s">
        <v>1333</v>
      </c>
      <c r="J278" s="110" t="s">
        <v>1210</v>
      </c>
      <c r="K278" s="110" t="s">
        <v>1230</v>
      </c>
      <c r="L278" s="112">
        <v>3</v>
      </c>
      <c r="M278" s="112">
        <v>0</v>
      </c>
      <c r="N278" s="112">
        <v>1</v>
      </c>
      <c r="O278" s="110" t="s">
        <v>1210</v>
      </c>
      <c r="P278" s="110" t="s">
        <v>1230</v>
      </c>
      <c r="Q278" s="117"/>
      <c r="R278" s="113" t="s">
        <v>46</v>
      </c>
      <c r="S278" s="101" t="str">
        <f t="shared" si="5"/>
        <v>Ok</v>
      </c>
      <c r="T278" s="6">
        <f>IFERROR(VLOOKUP(D278,'[1]2020 год'!$C:$J,8,0),IFERROR(VLOOKUP(D278,'[1]2020 год'!$C:$J,7,0),""))</f>
        <v>17472</v>
      </c>
    </row>
    <row r="279" spans="1:20" ht="42.6" thickTop="1" thickBot="1" x14ac:dyDescent="0.3">
      <c r="A279" s="107">
        <v>275</v>
      </c>
      <c r="B279" s="108" t="s">
        <v>315</v>
      </c>
      <c r="C279" s="108" t="s">
        <v>1285</v>
      </c>
      <c r="D279" s="108" t="s">
        <v>336</v>
      </c>
      <c r="E279" s="124">
        <v>23168</v>
      </c>
      <c r="F279" s="109" t="s">
        <v>1230</v>
      </c>
      <c r="G279" s="110" t="s">
        <v>1230</v>
      </c>
      <c r="H279" s="110" t="s">
        <v>1230</v>
      </c>
      <c r="I279" s="111" t="s">
        <v>1333</v>
      </c>
      <c r="J279" s="110" t="s">
        <v>1210</v>
      </c>
      <c r="K279" s="110" t="s">
        <v>1230</v>
      </c>
      <c r="L279" s="112">
        <v>3</v>
      </c>
      <c r="M279" s="112">
        <v>0</v>
      </c>
      <c r="N279" s="112">
        <v>1</v>
      </c>
      <c r="O279" s="110" t="s">
        <v>1210</v>
      </c>
      <c r="P279" s="110" t="s">
        <v>1230</v>
      </c>
      <c r="Q279" s="117"/>
      <c r="R279" s="113" t="s">
        <v>46</v>
      </c>
      <c r="S279" s="101" t="str">
        <f t="shared" si="5"/>
        <v>Ok</v>
      </c>
      <c r="T279" s="6">
        <f>IFERROR(VLOOKUP(D279,'[1]2020 год'!$C:$J,8,0),IFERROR(VLOOKUP(D279,'[1]2020 год'!$C:$J,7,0),""))</f>
        <v>23168</v>
      </c>
    </row>
    <row r="280" spans="1:20" ht="42.6" thickTop="1" thickBot="1" x14ac:dyDescent="0.3">
      <c r="A280" s="107">
        <v>276</v>
      </c>
      <c r="B280" s="108" t="s">
        <v>315</v>
      </c>
      <c r="C280" s="108" t="s">
        <v>1285</v>
      </c>
      <c r="D280" s="108" t="s">
        <v>337</v>
      </c>
      <c r="E280" s="124">
        <v>23117</v>
      </c>
      <c r="F280" s="109" t="s">
        <v>1230</v>
      </c>
      <c r="G280" s="110" t="s">
        <v>1230</v>
      </c>
      <c r="H280" s="110" t="s">
        <v>1230</v>
      </c>
      <c r="I280" s="111" t="s">
        <v>1333</v>
      </c>
      <c r="J280" s="110" t="s">
        <v>1210</v>
      </c>
      <c r="K280" s="110" t="s">
        <v>1230</v>
      </c>
      <c r="L280" s="112">
        <v>3</v>
      </c>
      <c r="M280" s="112">
        <v>0</v>
      </c>
      <c r="N280" s="112">
        <v>1</v>
      </c>
      <c r="O280" s="110" t="s">
        <v>1210</v>
      </c>
      <c r="P280" s="110" t="s">
        <v>1230</v>
      </c>
      <c r="Q280" s="117"/>
      <c r="R280" s="113" t="s">
        <v>46</v>
      </c>
      <c r="S280" s="101" t="str">
        <f t="shared" si="5"/>
        <v>Ok</v>
      </c>
      <c r="T280" s="6">
        <f>IFERROR(VLOOKUP(D280,'[1]2020 год'!$C:$J,8,0),IFERROR(VLOOKUP(D280,'[1]2020 год'!$C:$J,7,0),""))</f>
        <v>23117</v>
      </c>
    </row>
    <row r="281" spans="1:20" ht="42.6" thickTop="1" thickBot="1" x14ac:dyDescent="0.3">
      <c r="A281" s="107">
        <v>277</v>
      </c>
      <c r="B281" s="108" t="s">
        <v>315</v>
      </c>
      <c r="C281" s="108" t="s">
        <v>1285</v>
      </c>
      <c r="D281" s="108" t="s">
        <v>338</v>
      </c>
      <c r="E281" s="124">
        <v>27639</v>
      </c>
      <c r="F281" s="109" t="s">
        <v>1230</v>
      </c>
      <c r="G281" s="110" t="s">
        <v>1230</v>
      </c>
      <c r="H281" s="110" t="s">
        <v>1230</v>
      </c>
      <c r="I281" s="111" t="s">
        <v>1333</v>
      </c>
      <c r="J281" s="110" t="s">
        <v>1210</v>
      </c>
      <c r="K281" s="110" t="s">
        <v>1230</v>
      </c>
      <c r="L281" s="112">
        <v>3</v>
      </c>
      <c r="M281" s="112">
        <v>0</v>
      </c>
      <c r="N281" s="112">
        <v>1</v>
      </c>
      <c r="O281" s="110" t="s">
        <v>1210</v>
      </c>
      <c r="P281" s="110" t="s">
        <v>1230</v>
      </c>
      <c r="Q281" s="117"/>
      <c r="R281" s="113" t="s">
        <v>46</v>
      </c>
      <c r="S281" s="101" t="str">
        <f t="shared" si="5"/>
        <v>Ok</v>
      </c>
      <c r="T281" s="6">
        <f>IFERROR(VLOOKUP(D281,'[1]2020 год'!$C:$J,8,0),IFERROR(VLOOKUP(D281,'[1]2020 год'!$C:$J,7,0),""))</f>
        <v>27639</v>
      </c>
    </row>
    <row r="282" spans="1:20" ht="42.6" thickTop="1" thickBot="1" x14ac:dyDescent="0.3">
      <c r="A282" s="107">
        <v>278</v>
      </c>
      <c r="B282" s="108" t="s">
        <v>315</v>
      </c>
      <c r="C282" s="108" t="s">
        <v>1285</v>
      </c>
      <c r="D282" s="108" t="s">
        <v>339</v>
      </c>
      <c r="E282" s="124">
        <v>9812</v>
      </c>
      <c r="F282" s="109" t="s">
        <v>1230</v>
      </c>
      <c r="G282" s="110" t="s">
        <v>1230</v>
      </c>
      <c r="H282" s="110" t="s">
        <v>1230</v>
      </c>
      <c r="I282" s="111" t="s">
        <v>1333</v>
      </c>
      <c r="J282" s="110" t="s">
        <v>1210</v>
      </c>
      <c r="K282" s="110" t="s">
        <v>1230</v>
      </c>
      <c r="L282" s="112">
        <v>3</v>
      </c>
      <c r="M282" s="112">
        <v>0</v>
      </c>
      <c r="N282" s="112">
        <v>1</v>
      </c>
      <c r="O282" s="110" t="s">
        <v>1210</v>
      </c>
      <c r="P282" s="110" t="s">
        <v>1230</v>
      </c>
      <c r="Q282" s="117"/>
      <c r="R282" s="113" t="s">
        <v>46</v>
      </c>
      <c r="S282" s="101" t="str">
        <f t="shared" si="5"/>
        <v>Ok</v>
      </c>
      <c r="T282" s="6">
        <f>IFERROR(VLOOKUP(D282,'[1]2020 год'!$C:$J,8,0),IFERROR(VLOOKUP(D282,'[1]2020 год'!$C:$J,7,0),""))</f>
        <v>9812</v>
      </c>
    </row>
    <row r="283" spans="1:20" ht="42.6" thickTop="1" thickBot="1" x14ac:dyDescent="0.3">
      <c r="A283" s="107">
        <v>279</v>
      </c>
      <c r="B283" s="108" t="s">
        <v>315</v>
      </c>
      <c r="C283" s="108" t="s">
        <v>1285</v>
      </c>
      <c r="D283" s="108" t="s">
        <v>340</v>
      </c>
      <c r="E283" s="124">
        <v>9932</v>
      </c>
      <c r="F283" s="109" t="s">
        <v>1230</v>
      </c>
      <c r="G283" s="110" t="s">
        <v>1230</v>
      </c>
      <c r="H283" s="110" t="s">
        <v>1230</v>
      </c>
      <c r="I283" s="111" t="s">
        <v>1333</v>
      </c>
      <c r="J283" s="110" t="s">
        <v>1210</v>
      </c>
      <c r="K283" s="110" t="s">
        <v>1230</v>
      </c>
      <c r="L283" s="112">
        <v>3</v>
      </c>
      <c r="M283" s="112">
        <v>0</v>
      </c>
      <c r="N283" s="112">
        <v>1</v>
      </c>
      <c r="O283" s="110" t="s">
        <v>1210</v>
      </c>
      <c r="P283" s="110" t="s">
        <v>1230</v>
      </c>
      <c r="Q283" s="117"/>
      <c r="R283" s="113" t="s">
        <v>46</v>
      </c>
      <c r="S283" s="101" t="str">
        <f t="shared" si="5"/>
        <v>Ok</v>
      </c>
      <c r="T283" s="6">
        <f>IFERROR(VLOOKUP(D283,'[1]2020 год'!$C:$J,8,0),IFERROR(VLOOKUP(D283,'[1]2020 год'!$C:$J,7,0),""))</f>
        <v>9932</v>
      </c>
    </row>
    <row r="284" spans="1:20" ht="42.6" thickTop="1" thickBot="1" x14ac:dyDescent="0.3">
      <c r="A284" s="107">
        <v>280</v>
      </c>
      <c r="B284" s="108" t="s">
        <v>315</v>
      </c>
      <c r="C284" s="108" t="s">
        <v>1285</v>
      </c>
      <c r="D284" s="108" t="s">
        <v>341</v>
      </c>
      <c r="E284" s="124">
        <v>81073</v>
      </c>
      <c r="F284" s="109" t="s">
        <v>1230</v>
      </c>
      <c r="G284" s="110" t="s">
        <v>1230</v>
      </c>
      <c r="H284" s="110" t="s">
        <v>1230</v>
      </c>
      <c r="I284" s="111" t="s">
        <v>1333</v>
      </c>
      <c r="J284" s="110" t="s">
        <v>1210</v>
      </c>
      <c r="K284" s="110" t="s">
        <v>1230</v>
      </c>
      <c r="L284" s="112">
        <v>3</v>
      </c>
      <c r="M284" s="112">
        <v>0</v>
      </c>
      <c r="N284" s="112">
        <v>1</v>
      </c>
      <c r="O284" s="110" t="s">
        <v>1210</v>
      </c>
      <c r="P284" s="110" t="s">
        <v>1230</v>
      </c>
      <c r="Q284" s="117"/>
      <c r="R284" s="113" t="s">
        <v>46</v>
      </c>
      <c r="S284" s="101" t="str">
        <f t="shared" si="5"/>
        <v>Ok</v>
      </c>
      <c r="T284" s="6">
        <f>IFERROR(VLOOKUP(D284,'[1]2020 год'!$C:$J,8,0),IFERROR(VLOOKUP(D284,'[1]2020 год'!$C:$J,7,0),""))</f>
        <v>81073</v>
      </c>
    </row>
    <row r="285" spans="1:20" ht="42.6" thickTop="1" thickBot="1" x14ac:dyDescent="0.3">
      <c r="A285" s="107">
        <v>281</v>
      </c>
      <c r="B285" s="108" t="s">
        <v>315</v>
      </c>
      <c r="C285" s="108" t="s">
        <v>1285</v>
      </c>
      <c r="D285" s="108" t="s">
        <v>342</v>
      </c>
      <c r="E285" s="124">
        <v>13489</v>
      </c>
      <c r="F285" s="109" t="s">
        <v>1230</v>
      </c>
      <c r="G285" s="110" t="s">
        <v>1230</v>
      </c>
      <c r="H285" s="110" t="s">
        <v>1230</v>
      </c>
      <c r="I285" s="111" t="s">
        <v>1333</v>
      </c>
      <c r="J285" s="110" t="s">
        <v>1210</v>
      </c>
      <c r="K285" s="110" t="s">
        <v>1230</v>
      </c>
      <c r="L285" s="112">
        <v>3</v>
      </c>
      <c r="M285" s="112">
        <v>0</v>
      </c>
      <c r="N285" s="112">
        <v>1</v>
      </c>
      <c r="O285" s="110" t="s">
        <v>1210</v>
      </c>
      <c r="P285" s="110" t="s">
        <v>1230</v>
      </c>
      <c r="Q285" s="117"/>
      <c r="R285" s="113" t="s">
        <v>46</v>
      </c>
      <c r="S285" s="101" t="str">
        <f t="shared" si="5"/>
        <v>Ok</v>
      </c>
      <c r="T285" s="6">
        <f>IFERROR(VLOOKUP(D285,'[1]2020 год'!$C:$J,8,0),IFERROR(VLOOKUP(D285,'[1]2020 год'!$C:$J,7,0),""))</f>
        <v>13489</v>
      </c>
    </row>
    <row r="286" spans="1:20" ht="42.6" thickTop="1" thickBot="1" x14ac:dyDescent="0.3">
      <c r="A286" s="107">
        <v>282</v>
      </c>
      <c r="B286" s="108" t="s">
        <v>315</v>
      </c>
      <c r="C286" s="108" t="s">
        <v>1285</v>
      </c>
      <c r="D286" s="108" t="s">
        <v>343</v>
      </c>
      <c r="E286" s="124">
        <v>10428</v>
      </c>
      <c r="F286" s="109" t="s">
        <v>1230</v>
      </c>
      <c r="G286" s="110" t="s">
        <v>1230</v>
      </c>
      <c r="H286" s="110" t="s">
        <v>1230</v>
      </c>
      <c r="I286" s="111" t="s">
        <v>1333</v>
      </c>
      <c r="J286" s="110" t="s">
        <v>1210</v>
      </c>
      <c r="K286" s="110" t="s">
        <v>1230</v>
      </c>
      <c r="L286" s="112">
        <v>3</v>
      </c>
      <c r="M286" s="112">
        <v>0</v>
      </c>
      <c r="N286" s="112">
        <v>1</v>
      </c>
      <c r="O286" s="110" t="s">
        <v>1210</v>
      </c>
      <c r="P286" s="110" t="s">
        <v>1230</v>
      </c>
      <c r="Q286" s="117"/>
      <c r="R286" s="113" t="s">
        <v>46</v>
      </c>
      <c r="S286" s="101" t="str">
        <f t="shared" si="5"/>
        <v>Ok</v>
      </c>
      <c r="T286" s="6">
        <f>IFERROR(VLOOKUP(D286,'[1]2020 год'!$C:$J,8,0),IFERROR(VLOOKUP(D286,'[1]2020 год'!$C:$J,7,0),""))</f>
        <v>10428</v>
      </c>
    </row>
    <row r="287" spans="1:20" ht="42.6" thickTop="1" thickBot="1" x14ac:dyDescent="0.3">
      <c r="A287" s="107">
        <v>283</v>
      </c>
      <c r="B287" s="108" t="s">
        <v>344</v>
      </c>
      <c r="C287" s="108" t="s">
        <v>1285</v>
      </c>
      <c r="D287" s="108" t="s">
        <v>345</v>
      </c>
      <c r="E287" s="124">
        <v>10257</v>
      </c>
      <c r="F287" s="109" t="s">
        <v>1230</v>
      </c>
      <c r="G287" s="110" t="s">
        <v>1230</v>
      </c>
      <c r="H287" s="110" t="s">
        <v>1230</v>
      </c>
      <c r="I287" s="111" t="s">
        <v>1333</v>
      </c>
      <c r="J287" s="110" t="s">
        <v>1210</v>
      </c>
      <c r="K287" s="110" t="s">
        <v>1230</v>
      </c>
      <c r="L287" s="112">
        <v>3</v>
      </c>
      <c r="M287" s="112">
        <v>0</v>
      </c>
      <c r="N287" s="112">
        <v>1</v>
      </c>
      <c r="O287" s="110" t="s">
        <v>1210</v>
      </c>
      <c r="P287" s="110" t="s">
        <v>1230</v>
      </c>
      <c r="Q287" s="117"/>
      <c r="R287" s="113" t="s">
        <v>43</v>
      </c>
      <c r="S287" s="101" t="str">
        <f t="shared" si="5"/>
        <v>Ok</v>
      </c>
      <c r="T287" s="6">
        <f>IFERROR(VLOOKUP(D287,'[1]2020 год'!$C:$J,8,0),IFERROR(VLOOKUP(D287,'[1]2020 год'!$C:$J,7,0),""))</f>
        <v>10257</v>
      </c>
    </row>
    <row r="288" spans="1:20" ht="42.6" thickTop="1" thickBot="1" x14ac:dyDescent="0.3">
      <c r="A288" s="107">
        <v>284</v>
      </c>
      <c r="B288" s="108" t="s">
        <v>344</v>
      </c>
      <c r="C288" s="108" t="s">
        <v>1285</v>
      </c>
      <c r="D288" s="108" t="s">
        <v>346</v>
      </c>
      <c r="E288" s="124">
        <v>32108</v>
      </c>
      <c r="F288" s="109" t="s">
        <v>1230</v>
      </c>
      <c r="G288" s="110" t="s">
        <v>1230</v>
      </c>
      <c r="H288" s="110" t="s">
        <v>1230</v>
      </c>
      <c r="I288" s="111" t="s">
        <v>1333</v>
      </c>
      <c r="J288" s="110" t="s">
        <v>1210</v>
      </c>
      <c r="K288" s="110" t="s">
        <v>1230</v>
      </c>
      <c r="L288" s="112">
        <v>3</v>
      </c>
      <c r="M288" s="112">
        <v>0</v>
      </c>
      <c r="N288" s="112">
        <v>1</v>
      </c>
      <c r="O288" s="110" t="s">
        <v>1210</v>
      </c>
      <c r="P288" s="110" t="s">
        <v>1230</v>
      </c>
      <c r="Q288" s="117"/>
      <c r="R288" s="113" t="s">
        <v>43</v>
      </c>
      <c r="S288" s="101" t="str">
        <f t="shared" si="5"/>
        <v>Ok</v>
      </c>
      <c r="T288" s="6">
        <f>IFERROR(VLOOKUP(D288,'[1]2020 год'!$C:$J,8,0),IFERROR(VLOOKUP(D288,'[1]2020 год'!$C:$J,7,0),""))</f>
        <v>32108</v>
      </c>
    </row>
    <row r="289" spans="1:20" ht="42.6" thickTop="1" thickBot="1" x14ac:dyDescent="0.3">
      <c r="A289" s="107">
        <v>285</v>
      </c>
      <c r="B289" s="108" t="s">
        <v>344</v>
      </c>
      <c r="C289" s="108" t="s">
        <v>1285</v>
      </c>
      <c r="D289" s="108" t="s">
        <v>347</v>
      </c>
      <c r="E289" s="124">
        <v>10313</v>
      </c>
      <c r="F289" s="109" t="s">
        <v>1230</v>
      </c>
      <c r="G289" s="110" t="s">
        <v>1230</v>
      </c>
      <c r="H289" s="110" t="s">
        <v>1230</v>
      </c>
      <c r="I289" s="111" t="s">
        <v>1333</v>
      </c>
      <c r="J289" s="110" t="s">
        <v>1210</v>
      </c>
      <c r="K289" s="110" t="s">
        <v>1230</v>
      </c>
      <c r="L289" s="112">
        <v>3</v>
      </c>
      <c r="M289" s="112">
        <v>0</v>
      </c>
      <c r="N289" s="112">
        <v>1</v>
      </c>
      <c r="O289" s="110" t="s">
        <v>1210</v>
      </c>
      <c r="P289" s="110" t="s">
        <v>1230</v>
      </c>
      <c r="Q289" s="117"/>
      <c r="R289" s="113" t="s">
        <v>43</v>
      </c>
      <c r="S289" s="101" t="str">
        <f t="shared" si="5"/>
        <v>Ok</v>
      </c>
      <c r="T289" s="6">
        <f>IFERROR(VLOOKUP(D289,'[1]2020 год'!$C:$J,8,0),IFERROR(VLOOKUP(D289,'[1]2020 год'!$C:$J,7,0),""))</f>
        <v>10313</v>
      </c>
    </row>
    <row r="290" spans="1:20" ht="42.6" thickTop="1" thickBot="1" x14ac:dyDescent="0.3">
      <c r="A290" s="107">
        <v>286</v>
      </c>
      <c r="B290" s="108" t="s">
        <v>344</v>
      </c>
      <c r="C290" s="108" t="s">
        <v>1286</v>
      </c>
      <c r="D290" s="108" t="s">
        <v>301</v>
      </c>
      <c r="E290" s="124">
        <v>30334</v>
      </c>
      <c r="F290" s="109" t="s">
        <v>1230</v>
      </c>
      <c r="G290" s="110" t="s">
        <v>1230</v>
      </c>
      <c r="H290" s="110" t="s">
        <v>1230</v>
      </c>
      <c r="I290" s="111" t="s">
        <v>1333</v>
      </c>
      <c r="J290" s="110" t="s">
        <v>1210</v>
      </c>
      <c r="K290" s="110" t="s">
        <v>1230</v>
      </c>
      <c r="L290" s="112">
        <v>2</v>
      </c>
      <c r="M290" s="112">
        <v>0</v>
      </c>
      <c r="N290" s="112">
        <v>1</v>
      </c>
      <c r="O290" s="110" t="s">
        <v>1210</v>
      </c>
      <c r="P290" s="110" t="s">
        <v>1230</v>
      </c>
      <c r="Q290" s="117"/>
      <c r="R290" s="113" t="s">
        <v>43</v>
      </c>
      <c r="S290" s="101" t="str">
        <f t="shared" si="5"/>
        <v>Ok</v>
      </c>
      <c r="T290" s="6">
        <f>IFERROR(VLOOKUP(D290,'[1]2020 год'!$C:$J,8,0),IFERROR(VLOOKUP(D290,'[1]2020 год'!$C:$J,7,0),""))</f>
        <v>30334</v>
      </c>
    </row>
    <row r="291" spans="1:20" ht="42.6" thickTop="1" thickBot="1" x14ac:dyDescent="0.3">
      <c r="A291" s="107">
        <v>287</v>
      </c>
      <c r="B291" s="108" t="s">
        <v>344</v>
      </c>
      <c r="C291" s="108" t="s">
        <v>1285</v>
      </c>
      <c r="D291" s="108" t="s">
        <v>348</v>
      </c>
      <c r="E291" s="124">
        <v>70722</v>
      </c>
      <c r="F291" s="109" t="s">
        <v>1230</v>
      </c>
      <c r="G291" s="110" t="s">
        <v>1230</v>
      </c>
      <c r="H291" s="110" t="s">
        <v>1230</v>
      </c>
      <c r="I291" s="111" t="s">
        <v>1333</v>
      </c>
      <c r="J291" s="110" t="s">
        <v>1210</v>
      </c>
      <c r="K291" s="110" t="s">
        <v>1230</v>
      </c>
      <c r="L291" s="112">
        <v>3</v>
      </c>
      <c r="M291" s="112">
        <v>0</v>
      </c>
      <c r="N291" s="112">
        <v>1</v>
      </c>
      <c r="O291" s="110" t="s">
        <v>1210</v>
      </c>
      <c r="P291" s="110" t="s">
        <v>1230</v>
      </c>
      <c r="Q291" s="117"/>
      <c r="R291" s="113" t="s">
        <v>43</v>
      </c>
      <c r="S291" s="101" t="str">
        <f t="shared" si="5"/>
        <v>Ok</v>
      </c>
      <c r="T291" s="6">
        <f>IFERROR(VLOOKUP(D291,'[1]2020 год'!$C:$J,8,0),IFERROR(VLOOKUP(D291,'[1]2020 год'!$C:$J,7,0),""))</f>
        <v>70722</v>
      </c>
    </row>
    <row r="292" spans="1:20" ht="42.6" thickTop="1" thickBot="1" x14ac:dyDescent="0.3">
      <c r="A292" s="107">
        <v>288</v>
      </c>
      <c r="B292" s="108" t="s">
        <v>344</v>
      </c>
      <c r="C292" s="108" t="s">
        <v>1285</v>
      </c>
      <c r="D292" s="108" t="s">
        <v>349</v>
      </c>
      <c r="E292" s="124">
        <v>9271</v>
      </c>
      <c r="F292" s="109" t="s">
        <v>1230</v>
      </c>
      <c r="G292" s="110" t="s">
        <v>1230</v>
      </c>
      <c r="H292" s="110" t="s">
        <v>1230</v>
      </c>
      <c r="I292" s="111" t="s">
        <v>1333</v>
      </c>
      <c r="J292" s="110" t="s">
        <v>1210</v>
      </c>
      <c r="K292" s="110" t="s">
        <v>1230</v>
      </c>
      <c r="L292" s="112">
        <v>3</v>
      </c>
      <c r="M292" s="112">
        <v>0</v>
      </c>
      <c r="N292" s="112">
        <v>1</v>
      </c>
      <c r="O292" s="110" t="s">
        <v>1210</v>
      </c>
      <c r="P292" s="110" t="s">
        <v>1230</v>
      </c>
      <c r="Q292" s="117"/>
      <c r="R292" s="113" t="s">
        <v>43</v>
      </c>
      <c r="S292" s="101" t="str">
        <f t="shared" si="5"/>
        <v>Ok</v>
      </c>
      <c r="T292" s="6">
        <f>IFERROR(VLOOKUP(D292,'[1]2020 год'!$C:$J,8,0),IFERROR(VLOOKUP(D292,'[1]2020 год'!$C:$J,7,0),""))</f>
        <v>9271</v>
      </c>
    </row>
    <row r="293" spans="1:20" ht="42.6" thickTop="1" thickBot="1" x14ac:dyDescent="0.3">
      <c r="A293" s="107">
        <v>289</v>
      </c>
      <c r="B293" s="108" t="s">
        <v>344</v>
      </c>
      <c r="C293" s="108" t="s">
        <v>1285</v>
      </c>
      <c r="D293" s="108" t="s">
        <v>350</v>
      </c>
      <c r="E293" s="124">
        <v>23244</v>
      </c>
      <c r="F293" s="109" t="s">
        <v>1230</v>
      </c>
      <c r="G293" s="110" t="s">
        <v>1230</v>
      </c>
      <c r="H293" s="110" t="s">
        <v>1230</v>
      </c>
      <c r="I293" s="111" t="s">
        <v>1333</v>
      </c>
      <c r="J293" s="110" t="s">
        <v>1210</v>
      </c>
      <c r="K293" s="110" t="s">
        <v>1230</v>
      </c>
      <c r="L293" s="112">
        <v>3</v>
      </c>
      <c r="M293" s="112">
        <v>0</v>
      </c>
      <c r="N293" s="112">
        <v>1</v>
      </c>
      <c r="O293" s="110" t="s">
        <v>1210</v>
      </c>
      <c r="P293" s="110" t="s">
        <v>1230</v>
      </c>
      <c r="Q293" s="117"/>
      <c r="R293" s="113" t="s">
        <v>43</v>
      </c>
      <c r="S293" s="101" t="str">
        <f t="shared" si="5"/>
        <v>Ok</v>
      </c>
      <c r="T293" s="6">
        <f>IFERROR(VLOOKUP(D293,'[1]2020 год'!$C:$J,8,0),IFERROR(VLOOKUP(D293,'[1]2020 год'!$C:$J,7,0),""))</f>
        <v>23244</v>
      </c>
    </row>
    <row r="294" spans="1:20" ht="42.6" thickTop="1" thickBot="1" x14ac:dyDescent="0.3">
      <c r="A294" s="107">
        <v>290</v>
      </c>
      <c r="B294" s="108" t="s">
        <v>344</v>
      </c>
      <c r="C294" s="108" t="s">
        <v>1285</v>
      </c>
      <c r="D294" s="108" t="s">
        <v>351</v>
      </c>
      <c r="E294" s="124">
        <v>10015</v>
      </c>
      <c r="F294" s="109" t="s">
        <v>1230</v>
      </c>
      <c r="G294" s="110" t="s">
        <v>1230</v>
      </c>
      <c r="H294" s="110" t="s">
        <v>1230</v>
      </c>
      <c r="I294" s="111" t="s">
        <v>1333</v>
      </c>
      <c r="J294" s="110" t="s">
        <v>1210</v>
      </c>
      <c r="K294" s="110" t="s">
        <v>1230</v>
      </c>
      <c r="L294" s="112">
        <v>3</v>
      </c>
      <c r="M294" s="112">
        <v>0</v>
      </c>
      <c r="N294" s="112">
        <v>1</v>
      </c>
      <c r="O294" s="110" t="s">
        <v>1210</v>
      </c>
      <c r="P294" s="110" t="s">
        <v>1230</v>
      </c>
      <c r="Q294" s="117"/>
      <c r="R294" s="113" t="s">
        <v>43</v>
      </c>
      <c r="S294" s="101" t="str">
        <f t="shared" si="5"/>
        <v>Ok</v>
      </c>
      <c r="T294" s="6">
        <f>IFERROR(VLOOKUP(D294,'[1]2020 год'!$C:$J,8,0),IFERROR(VLOOKUP(D294,'[1]2020 год'!$C:$J,7,0),""))</f>
        <v>10015</v>
      </c>
    </row>
    <row r="295" spans="1:20" ht="42.6" thickTop="1" thickBot="1" x14ac:dyDescent="0.3">
      <c r="A295" s="107">
        <v>291</v>
      </c>
      <c r="B295" s="108" t="s">
        <v>344</v>
      </c>
      <c r="C295" s="108" t="s">
        <v>1285</v>
      </c>
      <c r="D295" s="108" t="s">
        <v>352</v>
      </c>
      <c r="E295" s="124">
        <v>21844</v>
      </c>
      <c r="F295" s="109" t="s">
        <v>1230</v>
      </c>
      <c r="G295" s="110" t="s">
        <v>1230</v>
      </c>
      <c r="H295" s="110" t="s">
        <v>1230</v>
      </c>
      <c r="I295" s="111" t="s">
        <v>1333</v>
      </c>
      <c r="J295" s="110" t="s">
        <v>1210</v>
      </c>
      <c r="K295" s="110" t="s">
        <v>1230</v>
      </c>
      <c r="L295" s="112">
        <v>3</v>
      </c>
      <c r="M295" s="112">
        <v>0</v>
      </c>
      <c r="N295" s="112">
        <v>1</v>
      </c>
      <c r="O295" s="110" t="s">
        <v>1210</v>
      </c>
      <c r="P295" s="110" t="s">
        <v>1230</v>
      </c>
      <c r="Q295" s="117"/>
      <c r="R295" s="113" t="s">
        <v>43</v>
      </c>
      <c r="S295" s="101" t="str">
        <f t="shared" si="5"/>
        <v>Ok</v>
      </c>
      <c r="T295" s="6">
        <f>IFERROR(VLOOKUP(D295,'[1]2020 год'!$C:$J,8,0),IFERROR(VLOOKUP(D295,'[1]2020 год'!$C:$J,7,0),""))</f>
        <v>21844</v>
      </c>
    </row>
    <row r="296" spans="1:20" ht="42.6" thickTop="1" thickBot="1" x14ac:dyDescent="0.3">
      <c r="A296" s="107">
        <v>292</v>
      </c>
      <c r="B296" s="108" t="s">
        <v>344</v>
      </c>
      <c r="C296" s="108" t="s">
        <v>1285</v>
      </c>
      <c r="D296" s="108" t="s">
        <v>353</v>
      </c>
      <c r="E296" s="124">
        <v>32382</v>
      </c>
      <c r="F296" s="109" t="s">
        <v>1230</v>
      </c>
      <c r="G296" s="110" t="s">
        <v>1230</v>
      </c>
      <c r="H296" s="110" t="s">
        <v>1230</v>
      </c>
      <c r="I296" s="111" t="s">
        <v>1333</v>
      </c>
      <c r="J296" s="110" t="s">
        <v>1210</v>
      </c>
      <c r="K296" s="110" t="s">
        <v>1230</v>
      </c>
      <c r="L296" s="112">
        <v>3</v>
      </c>
      <c r="M296" s="112">
        <v>0</v>
      </c>
      <c r="N296" s="112">
        <v>1</v>
      </c>
      <c r="O296" s="110" t="s">
        <v>1210</v>
      </c>
      <c r="P296" s="110" t="s">
        <v>1230</v>
      </c>
      <c r="Q296" s="117"/>
      <c r="R296" s="113" t="s">
        <v>43</v>
      </c>
      <c r="S296" s="101" t="str">
        <f t="shared" si="5"/>
        <v>Ok</v>
      </c>
      <c r="T296" s="6">
        <f>IFERROR(VLOOKUP(D296,'[1]2020 год'!$C:$J,8,0),IFERROR(VLOOKUP(D296,'[1]2020 год'!$C:$J,7,0),""))</f>
        <v>32382</v>
      </c>
    </row>
    <row r="297" spans="1:20" ht="42.6" thickTop="1" thickBot="1" x14ac:dyDescent="0.3">
      <c r="A297" s="107">
        <v>293</v>
      </c>
      <c r="B297" s="108" t="s">
        <v>344</v>
      </c>
      <c r="C297" s="108" t="s">
        <v>1285</v>
      </c>
      <c r="D297" s="108" t="s">
        <v>292</v>
      </c>
      <c r="E297" s="124">
        <v>39150</v>
      </c>
      <c r="F297" s="109" t="s">
        <v>1230</v>
      </c>
      <c r="G297" s="110" t="s">
        <v>1230</v>
      </c>
      <c r="H297" s="110" t="s">
        <v>1230</v>
      </c>
      <c r="I297" s="111" t="s">
        <v>1333</v>
      </c>
      <c r="J297" s="110" t="s">
        <v>1210</v>
      </c>
      <c r="K297" s="110" t="s">
        <v>1230</v>
      </c>
      <c r="L297" s="112">
        <v>3</v>
      </c>
      <c r="M297" s="112">
        <v>0</v>
      </c>
      <c r="N297" s="112">
        <v>1</v>
      </c>
      <c r="O297" s="110" t="s">
        <v>1210</v>
      </c>
      <c r="P297" s="110" t="s">
        <v>1230</v>
      </c>
      <c r="Q297" s="117"/>
      <c r="R297" s="113" t="s">
        <v>43</v>
      </c>
      <c r="S297" s="101" t="str">
        <f t="shared" si="5"/>
        <v>Ok</v>
      </c>
      <c r="T297" s="6">
        <f>IFERROR(VLOOKUP(D297,'[1]2020 год'!$C:$J,8,0),IFERROR(VLOOKUP(D297,'[1]2020 год'!$C:$J,7,0),""))</f>
        <v>39150</v>
      </c>
    </row>
    <row r="298" spans="1:20" ht="42.6" thickTop="1" thickBot="1" x14ac:dyDescent="0.3">
      <c r="A298" s="107">
        <v>294</v>
      </c>
      <c r="B298" s="108" t="s">
        <v>344</v>
      </c>
      <c r="C298" s="108" t="s">
        <v>1285</v>
      </c>
      <c r="D298" s="108" t="s">
        <v>354</v>
      </c>
      <c r="E298" s="124">
        <v>10823</v>
      </c>
      <c r="F298" s="109" t="s">
        <v>1230</v>
      </c>
      <c r="G298" s="110" t="s">
        <v>1230</v>
      </c>
      <c r="H298" s="110" t="s">
        <v>1230</v>
      </c>
      <c r="I298" s="111" t="s">
        <v>1333</v>
      </c>
      <c r="J298" s="110" t="s">
        <v>1210</v>
      </c>
      <c r="K298" s="110" t="s">
        <v>1230</v>
      </c>
      <c r="L298" s="112">
        <v>3</v>
      </c>
      <c r="M298" s="112">
        <v>0</v>
      </c>
      <c r="N298" s="112">
        <v>1</v>
      </c>
      <c r="O298" s="110" t="s">
        <v>1210</v>
      </c>
      <c r="P298" s="110" t="s">
        <v>1230</v>
      </c>
      <c r="Q298" s="117"/>
      <c r="R298" s="113" t="s">
        <v>43</v>
      </c>
      <c r="S298" s="101" t="str">
        <f t="shared" si="5"/>
        <v>Ok</v>
      </c>
      <c r="T298" s="6">
        <f>IFERROR(VLOOKUP(D298,'[1]2020 год'!$C:$J,8,0),IFERROR(VLOOKUP(D298,'[1]2020 год'!$C:$J,7,0),""))</f>
        <v>10823</v>
      </c>
    </row>
    <row r="299" spans="1:20" ht="42.6" thickTop="1" thickBot="1" x14ac:dyDescent="0.3">
      <c r="A299" s="107">
        <v>295</v>
      </c>
      <c r="B299" s="108" t="s">
        <v>344</v>
      </c>
      <c r="C299" s="108" t="s">
        <v>1285</v>
      </c>
      <c r="D299" s="108" t="s">
        <v>355</v>
      </c>
      <c r="E299" s="124">
        <v>9834</v>
      </c>
      <c r="F299" s="109" t="s">
        <v>1230</v>
      </c>
      <c r="G299" s="110" t="s">
        <v>1230</v>
      </c>
      <c r="H299" s="110" t="s">
        <v>1230</v>
      </c>
      <c r="I299" s="111" t="s">
        <v>1333</v>
      </c>
      <c r="J299" s="110" t="s">
        <v>1210</v>
      </c>
      <c r="K299" s="110" t="s">
        <v>1230</v>
      </c>
      <c r="L299" s="112">
        <v>3</v>
      </c>
      <c r="M299" s="112">
        <v>0</v>
      </c>
      <c r="N299" s="112">
        <v>1</v>
      </c>
      <c r="O299" s="110" t="s">
        <v>1210</v>
      </c>
      <c r="P299" s="110" t="s">
        <v>1230</v>
      </c>
      <c r="Q299" s="117"/>
      <c r="R299" s="113" t="s">
        <v>43</v>
      </c>
      <c r="S299" s="101" t="str">
        <f t="shared" si="5"/>
        <v>Ok</v>
      </c>
      <c r="T299" s="6">
        <f>IFERROR(VLOOKUP(D299,'[1]2020 год'!$C:$J,8,0),IFERROR(VLOOKUP(D299,'[1]2020 год'!$C:$J,7,0),""))</f>
        <v>9834</v>
      </c>
    </row>
    <row r="300" spans="1:20" ht="42.6" thickTop="1" thickBot="1" x14ac:dyDescent="0.3">
      <c r="A300" s="107">
        <v>296</v>
      </c>
      <c r="B300" s="108" t="s">
        <v>344</v>
      </c>
      <c r="C300" s="108" t="s">
        <v>1285</v>
      </c>
      <c r="D300" s="108" t="s">
        <v>356</v>
      </c>
      <c r="E300" s="124">
        <v>15752</v>
      </c>
      <c r="F300" s="109" t="s">
        <v>1230</v>
      </c>
      <c r="G300" s="110" t="s">
        <v>1230</v>
      </c>
      <c r="H300" s="110" t="s">
        <v>1230</v>
      </c>
      <c r="I300" s="111" t="s">
        <v>1333</v>
      </c>
      <c r="J300" s="110" t="s">
        <v>1210</v>
      </c>
      <c r="K300" s="110" t="s">
        <v>1230</v>
      </c>
      <c r="L300" s="112">
        <v>3</v>
      </c>
      <c r="M300" s="112">
        <v>0</v>
      </c>
      <c r="N300" s="112">
        <v>1</v>
      </c>
      <c r="O300" s="110" t="s">
        <v>1210</v>
      </c>
      <c r="P300" s="110" t="s">
        <v>1230</v>
      </c>
      <c r="Q300" s="117"/>
      <c r="R300" s="113" t="s">
        <v>43</v>
      </c>
      <c r="S300" s="101" t="str">
        <f t="shared" si="5"/>
        <v>Ok</v>
      </c>
      <c r="T300" s="6">
        <f>IFERROR(VLOOKUP(D300,'[1]2020 год'!$C:$J,8,0),IFERROR(VLOOKUP(D300,'[1]2020 год'!$C:$J,7,0),""))</f>
        <v>15752</v>
      </c>
    </row>
    <row r="301" spans="1:20" ht="42.6" thickTop="1" thickBot="1" x14ac:dyDescent="0.3">
      <c r="A301" s="107">
        <v>297</v>
      </c>
      <c r="B301" s="108" t="s">
        <v>741</v>
      </c>
      <c r="C301" s="108" t="s">
        <v>1285</v>
      </c>
      <c r="D301" s="108" t="s">
        <v>357</v>
      </c>
      <c r="E301" s="124">
        <v>9683</v>
      </c>
      <c r="F301" s="109" t="s">
        <v>1230</v>
      </c>
      <c r="G301" s="110" t="s">
        <v>1230</v>
      </c>
      <c r="H301" s="110" t="s">
        <v>1230</v>
      </c>
      <c r="I301" s="111" t="s">
        <v>1333</v>
      </c>
      <c r="J301" s="110" t="s">
        <v>1210</v>
      </c>
      <c r="K301" s="110" t="s">
        <v>1230</v>
      </c>
      <c r="L301" s="112">
        <v>3</v>
      </c>
      <c r="M301" s="112">
        <v>0</v>
      </c>
      <c r="N301" s="112">
        <v>1</v>
      </c>
      <c r="O301" s="110" t="s">
        <v>1210</v>
      </c>
      <c r="P301" s="110" t="s">
        <v>1230</v>
      </c>
      <c r="Q301" s="117"/>
      <c r="R301" s="113" t="s">
        <v>1303</v>
      </c>
      <c r="S301" s="101" t="str">
        <f t="shared" si="5"/>
        <v>Ok</v>
      </c>
      <c r="T301" s="6">
        <f>IFERROR(VLOOKUP(D301,'[1]2020 год'!$C:$J,8,0),IFERROR(VLOOKUP(D301,'[1]2020 год'!$C:$J,7,0),""))</f>
        <v>9683</v>
      </c>
    </row>
    <row r="302" spans="1:20" ht="42.6" thickTop="1" thickBot="1" x14ac:dyDescent="0.3">
      <c r="A302" s="107">
        <v>298</v>
      </c>
      <c r="B302" s="108" t="s">
        <v>358</v>
      </c>
      <c r="C302" s="108" t="s">
        <v>1285</v>
      </c>
      <c r="D302" s="108" t="s">
        <v>359</v>
      </c>
      <c r="E302" s="124">
        <v>23578</v>
      </c>
      <c r="F302" s="109" t="s">
        <v>1230</v>
      </c>
      <c r="G302" s="110" t="s">
        <v>1230</v>
      </c>
      <c r="H302" s="110" t="s">
        <v>1230</v>
      </c>
      <c r="I302" s="111" t="s">
        <v>1333</v>
      </c>
      <c r="J302" s="110" t="s">
        <v>1210</v>
      </c>
      <c r="K302" s="110" t="s">
        <v>1230</v>
      </c>
      <c r="L302" s="112">
        <v>3</v>
      </c>
      <c r="M302" s="112">
        <v>0</v>
      </c>
      <c r="N302" s="112">
        <v>1</v>
      </c>
      <c r="O302" s="110" t="s">
        <v>1210</v>
      </c>
      <c r="P302" s="110" t="s">
        <v>1230</v>
      </c>
      <c r="Q302" s="117"/>
      <c r="R302" s="113" t="s">
        <v>41</v>
      </c>
      <c r="S302" s="101" t="str">
        <f t="shared" si="5"/>
        <v>Ok</v>
      </c>
      <c r="T302" s="6">
        <f>IFERROR(VLOOKUP(D302,'[1]2020 год'!$C:$J,8,0),IFERROR(VLOOKUP(D302,'[1]2020 год'!$C:$J,7,0),""))</f>
        <v>23578</v>
      </c>
    </row>
    <row r="303" spans="1:20" ht="42.6" thickTop="1" thickBot="1" x14ac:dyDescent="0.3">
      <c r="A303" s="107">
        <v>299</v>
      </c>
      <c r="B303" s="108" t="s">
        <v>358</v>
      </c>
      <c r="C303" s="108" t="s">
        <v>1285</v>
      </c>
      <c r="D303" s="108" t="s">
        <v>360</v>
      </c>
      <c r="E303" s="124">
        <v>11708</v>
      </c>
      <c r="F303" s="109" t="s">
        <v>1230</v>
      </c>
      <c r="G303" s="110" t="s">
        <v>1230</v>
      </c>
      <c r="H303" s="110" t="s">
        <v>1230</v>
      </c>
      <c r="I303" s="111" t="s">
        <v>1333</v>
      </c>
      <c r="J303" s="110" t="s">
        <v>1210</v>
      </c>
      <c r="K303" s="110" t="s">
        <v>1230</v>
      </c>
      <c r="L303" s="112">
        <v>3</v>
      </c>
      <c r="M303" s="112">
        <v>0</v>
      </c>
      <c r="N303" s="112">
        <v>1</v>
      </c>
      <c r="O303" s="110" t="s">
        <v>1210</v>
      </c>
      <c r="P303" s="110" t="s">
        <v>1230</v>
      </c>
      <c r="Q303" s="117"/>
      <c r="R303" s="113" t="s">
        <v>41</v>
      </c>
      <c r="S303" s="101" t="str">
        <f t="shared" si="5"/>
        <v>Ok</v>
      </c>
      <c r="T303" s="6">
        <f>IFERROR(VLOOKUP(D303,'[1]2020 год'!$C:$J,8,0),IFERROR(VLOOKUP(D303,'[1]2020 год'!$C:$J,7,0),""))</f>
        <v>11708</v>
      </c>
    </row>
    <row r="304" spans="1:20" ht="42.6" thickTop="1" thickBot="1" x14ac:dyDescent="0.3">
      <c r="A304" s="107">
        <v>300</v>
      </c>
      <c r="B304" s="108" t="s">
        <v>358</v>
      </c>
      <c r="C304" s="108" t="s">
        <v>1285</v>
      </c>
      <c r="D304" s="108" t="s">
        <v>361</v>
      </c>
      <c r="E304" s="124">
        <v>16378</v>
      </c>
      <c r="F304" s="109" t="s">
        <v>1230</v>
      </c>
      <c r="G304" s="110" t="s">
        <v>1230</v>
      </c>
      <c r="H304" s="110" t="s">
        <v>1230</v>
      </c>
      <c r="I304" s="111" t="s">
        <v>1333</v>
      </c>
      <c r="J304" s="110" t="s">
        <v>1210</v>
      </c>
      <c r="K304" s="110" t="s">
        <v>1230</v>
      </c>
      <c r="L304" s="112">
        <v>3</v>
      </c>
      <c r="M304" s="112">
        <v>0</v>
      </c>
      <c r="N304" s="112">
        <v>1</v>
      </c>
      <c r="O304" s="110" t="s">
        <v>1210</v>
      </c>
      <c r="P304" s="110" t="s">
        <v>1230</v>
      </c>
      <c r="Q304" s="117"/>
      <c r="R304" s="113" t="s">
        <v>41</v>
      </c>
      <c r="S304" s="101" t="str">
        <f t="shared" si="5"/>
        <v>Ok</v>
      </c>
      <c r="T304" s="6">
        <f>IFERROR(VLOOKUP(D304,'[1]2020 год'!$C:$J,8,0),IFERROR(VLOOKUP(D304,'[1]2020 год'!$C:$J,7,0),""))</f>
        <v>16378</v>
      </c>
    </row>
    <row r="305" spans="1:20" ht="42.6" thickTop="1" thickBot="1" x14ac:dyDescent="0.3">
      <c r="A305" s="107">
        <v>301</v>
      </c>
      <c r="B305" s="108" t="s">
        <v>358</v>
      </c>
      <c r="C305" s="108" t="s">
        <v>1285</v>
      </c>
      <c r="D305" s="108" t="s">
        <v>362</v>
      </c>
      <c r="E305" s="124">
        <v>16844</v>
      </c>
      <c r="F305" s="109" t="s">
        <v>1230</v>
      </c>
      <c r="G305" s="110" t="s">
        <v>1230</v>
      </c>
      <c r="H305" s="110" t="s">
        <v>1230</v>
      </c>
      <c r="I305" s="111" t="s">
        <v>1333</v>
      </c>
      <c r="J305" s="110" t="s">
        <v>1210</v>
      </c>
      <c r="K305" s="110" t="s">
        <v>1230</v>
      </c>
      <c r="L305" s="112">
        <v>3</v>
      </c>
      <c r="M305" s="112">
        <v>0</v>
      </c>
      <c r="N305" s="112">
        <v>1</v>
      </c>
      <c r="O305" s="110" t="s">
        <v>1210</v>
      </c>
      <c r="P305" s="110" t="s">
        <v>1230</v>
      </c>
      <c r="Q305" s="117"/>
      <c r="R305" s="113" t="s">
        <v>41</v>
      </c>
      <c r="S305" s="101" t="str">
        <f t="shared" si="5"/>
        <v>Ok</v>
      </c>
      <c r="T305" s="6">
        <f>IFERROR(VLOOKUP(D305,'[1]2020 год'!$C:$J,8,0),IFERROR(VLOOKUP(D305,'[1]2020 год'!$C:$J,7,0),""))</f>
        <v>16844</v>
      </c>
    </row>
    <row r="306" spans="1:20" ht="42.6" thickTop="1" thickBot="1" x14ac:dyDescent="0.3">
      <c r="A306" s="107">
        <v>302</v>
      </c>
      <c r="B306" s="108" t="s">
        <v>358</v>
      </c>
      <c r="C306" s="108" t="s">
        <v>1286</v>
      </c>
      <c r="D306" s="108" t="s">
        <v>363</v>
      </c>
      <c r="E306" s="124">
        <v>276064</v>
      </c>
      <c r="F306" s="109" t="s">
        <v>1230</v>
      </c>
      <c r="G306" s="110" t="s">
        <v>1230</v>
      </c>
      <c r="H306" s="110" t="s">
        <v>1230</v>
      </c>
      <c r="I306" s="111" t="s">
        <v>1333</v>
      </c>
      <c r="J306" s="110" t="s">
        <v>1210</v>
      </c>
      <c r="K306" s="110" t="s">
        <v>1230</v>
      </c>
      <c r="L306" s="112">
        <v>2</v>
      </c>
      <c r="M306" s="112">
        <v>0</v>
      </c>
      <c r="N306" s="112">
        <v>1</v>
      </c>
      <c r="O306" s="110" t="s">
        <v>1210</v>
      </c>
      <c r="P306" s="110" t="s">
        <v>1230</v>
      </c>
      <c r="Q306" s="117"/>
      <c r="R306" s="113" t="s">
        <v>41</v>
      </c>
      <c r="S306" s="101" t="str">
        <f t="shared" si="5"/>
        <v>Ok</v>
      </c>
      <c r="T306" s="6">
        <f>IFERROR(VLOOKUP(D306,'[1]2020 год'!$C:$J,8,0),IFERROR(VLOOKUP(D306,'[1]2020 год'!$C:$J,7,0),""))</f>
        <v>276064</v>
      </c>
    </row>
    <row r="307" spans="1:20" ht="42.6" thickTop="1" thickBot="1" x14ac:dyDescent="0.3">
      <c r="A307" s="107">
        <v>303</v>
      </c>
      <c r="B307" s="108" t="s">
        <v>358</v>
      </c>
      <c r="C307" s="108" t="s">
        <v>1285</v>
      </c>
      <c r="D307" s="108" t="s">
        <v>364</v>
      </c>
      <c r="E307" s="124">
        <v>15203</v>
      </c>
      <c r="F307" s="109" t="s">
        <v>1230</v>
      </c>
      <c r="G307" s="110" t="s">
        <v>1230</v>
      </c>
      <c r="H307" s="110" t="s">
        <v>1230</v>
      </c>
      <c r="I307" s="111" t="s">
        <v>1333</v>
      </c>
      <c r="J307" s="110" t="s">
        <v>1210</v>
      </c>
      <c r="K307" s="110" t="s">
        <v>1230</v>
      </c>
      <c r="L307" s="112">
        <v>3</v>
      </c>
      <c r="M307" s="112">
        <v>0</v>
      </c>
      <c r="N307" s="112">
        <v>1</v>
      </c>
      <c r="O307" s="110" t="s">
        <v>1210</v>
      </c>
      <c r="P307" s="110" t="s">
        <v>1230</v>
      </c>
      <c r="Q307" s="117"/>
      <c r="R307" s="113" t="s">
        <v>41</v>
      </c>
      <c r="S307" s="101" t="str">
        <f t="shared" si="5"/>
        <v>Ok</v>
      </c>
      <c r="T307" s="6">
        <f>IFERROR(VLOOKUP(D307,'[1]2020 год'!$C:$J,8,0),IFERROR(VLOOKUP(D307,'[1]2020 год'!$C:$J,7,0),""))</f>
        <v>15203</v>
      </c>
    </row>
    <row r="308" spans="1:20" ht="42.6" thickTop="1" thickBot="1" x14ac:dyDescent="0.3">
      <c r="A308" s="107">
        <v>304</v>
      </c>
      <c r="B308" s="108" t="s">
        <v>358</v>
      </c>
      <c r="C308" s="108" t="s">
        <v>1285</v>
      </c>
      <c r="D308" s="108" t="s">
        <v>365</v>
      </c>
      <c r="E308" s="124">
        <v>21060</v>
      </c>
      <c r="F308" s="109" t="s">
        <v>1230</v>
      </c>
      <c r="G308" s="110" t="s">
        <v>1230</v>
      </c>
      <c r="H308" s="110" t="s">
        <v>1230</v>
      </c>
      <c r="I308" s="111" t="s">
        <v>1333</v>
      </c>
      <c r="J308" s="110" t="s">
        <v>1210</v>
      </c>
      <c r="K308" s="110" t="s">
        <v>1230</v>
      </c>
      <c r="L308" s="112">
        <v>3</v>
      </c>
      <c r="M308" s="112">
        <v>0</v>
      </c>
      <c r="N308" s="112">
        <v>1</v>
      </c>
      <c r="O308" s="110" t="s">
        <v>1210</v>
      </c>
      <c r="P308" s="110" t="s">
        <v>1230</v>
      </c>
      <c r="Q308" s="117"/>
      <c r="R308" s="113" t="s">
        <v>41</v>
      </c>
      <c r="S308" s="101" t="str">
        <f t="shared" si="5"/>
        <v>Ok</v>
      </c>
      <c r="T308" s="6">
        <f>IFERROR(VLOOKUP(D308,'[1]2020 год'!$C:$J,8,0),IFERROR(VLOOKUP(D308,'[1]2020 год'!$C:$J,7,0),""))</f>
        <v>21060</v>
      </c>
    </row>
    <row r="309" spans="1:20" ht="42.6" thickTop="1" thickBot="1" x14ac:dyDescent="0.3">
      <c r="A309" s="107">
        <v>305</v>
      </c>
      <c r="B309" s="108" t="s">
        <v>358</v>
      </c>
      <c r="C309" s="108" t="s">
        <v>1285</v>
      </c>
      <c r="D309" s="108" t="s">
        <v>366</v>
      </c>
      <c r="E309" s="124">
        <v>23807</v>
      </c>
      <c r="F309" s="109" t="s">
        <v>1230</v>
      </c>
      <c r="G309" s="110" t="s">
        <v>1230</v>
      </c>
      <c r="H309" s="110" t="s">
        <v>1230</v>
      </c>
      <c r="I309" s="111" t="s">
        <v>1333</v>
      </c>
      <c r="J309" s="110" t="s">
        <v>1210</v>
      </c>
      <c r="K309" s="110" t="s">
        <v>1230</v>
      </c>
      <c r="L309" s="112">
        <v>3</v>
      </c>
      <c r="M309" s="112">
        <v>0</v>
      </c>
      <c r="N309" s="112">
        <v>1</v>
      </c>
      <c r="O309" s="110" t="s">
        <v>1210</v>
      </c>
      <c r="P309" s="110" t="s">
        <v>1230</v>
      </c>
      <c r="Q309" s="117"/>
      <c r="R309" s="113" t="s">
        <v>41</v>
      </c>
      <c r="S309" s="101" t="str">
        <f t="shared" si="5"/>
        <v>Ok</v>
      </c>
      <c r="T309" s="6">
        <f>IFERROR(VLOOKUP(D309,'[1]2020 год'!$C:$J,8,0),IFERROR(VLOOKUP(D309,'[1]2020 год'!$C:$J,7,0),""))</f>
        <v>23807</v>
      </c>
    </row>
    <row r="310" spans="1:20" ht="42.6" thickTop="1" thickBot="1" x14ac:dyDescent="0.3">
      <c r="A310" s="107">
        <v>306</v>
      </c>
      <c r="B310" s="108" t="s">
        <v>367</v>
      </c>
      <c r="C310" s="108" t="s">
        <v>1285</v>
      </c>
      <c r="D310" s="108" t="s">
        <v>368</v>
      </c>
      <c r="E310" s="124">
        <v>38547</v>
      </c>
      <c r="F310" s="109" t="s">
        <v>1230</v>
      </c>
      <c r="G310" s="110" t="s">
        <v>1230</v>
      </c>
      <c r="H310" s="110" t="s">
        <v>1230</v>
      </c>
      <c r="I310" s="111" t="s">
        <v>1333</v>
      </c>
      <c r="J310" s="110" t="s">
        <v>1210</v>
      </c>
      <c r="K310" s="110" t="s">
        <v>1230</v>
      </c>
      <c r="L310" s="112">
        <v>3</v>
      </c>
      <c r="M310" s="112">
        <v>0</v>
      </c>
      <c r="N310" s="112">
        <v>1</v>
      </c>
      <c r="O310" s="110" t="s">
        <v>1210</v>
      </c>
      <c r="P310" s="110" t="s">
        <v>1230</v>
      </c>
      <c r="Q310" s="117"/>
      <c r="R310" s="113" t="s">
        <v>42</v>
      </c>
      <c r="S310" s="101" t="str">
        <f t="shared" si="5"/>
        <v>Ok</v>
      </c>
      <c r="T310" s="6">
        <f>IFERROR(VLOOKUP(D310,'[1]2020 год'!$C:$J,8,0),IFERROR(VLOOKUP(D310,'[1]2020 год'!$C:$J,7,0),""))</f>
        <v>38547</v>
      </c>
    </row>
    <row r="311" spans="1:20" ht="42.6" thickTop="1" thickBot="1" x14ac:dyDescent="0.3">
      <c r="A311" s="107">
        <v>307</v>
      </c>
      <c r="B311" s="108" t="s">
        <v>367</v>
      </c>
      <c r="C311" s="108" t="s">
        <v>1285</v>
      </c>
      <c r="D311" s="108" t="s">
        <v>369</v>
      </c>
      <c r="E311" s="124">
        <v>81447</v>
      </c>
      <c r="F311" s="109" t="s">
        <v>1230</v>
      </c>
      <c r="G311" s="110" t="s">
        <v>1230</v>
      </c>
      <c r="H311" s="110" t="s">
        <v>1230</v>
      </c>
      <c r="I311" s="111" t="s">
        <v>1333</v>
      </c>
      <c r="J311" s="110" t="s">
        <v>1210</v>
      </c>
      <c r="K311" s="110" t="s">
        <v>1230</v>
      </c>
      <c r="L311" s="112">
        <v>3</v>
      </c>
      <c r="M311" s="112">
        <v>0</v>
      </c>
      <c r="N311" s="112">
        <v>1</v>
      </c>
      <c r="O311" s="110" t="s">
        <v>1210</v>
      </c>
      <c r="P311" s="110" t="s">
        <v>1230</v>
      </c>
      <c r="Q311" s="117"/>
      <c r="R311" s="113" t="s">
        <v>42</v>
      </c>
      <c r="S311" s="101" t="str">
        <f t="shared" si="5"/>
        <v>Ok</v>
      </c>
      <c r="T311" s="6">
        <f>IFERROR(VLOOKUP(D311,'[1]2020 год'!$C:$J,8,0),IFERROR(VLOOKUP(D311,'[1]2020 год'!$C:$J,7,0),""))</f>
        <v>81447</v>
      </c>
    </row>
    <row r="312" spans="1:20" ht="42.6" thickTop="1" thickBot="1" x14ac:dyDescent="0.3">
      <c r="A312" s="107">
        <v>308</v>
      </c>
      <c r="B312" s="108" t="s">
        <v>367</v>
      </c>
      <c r="C312" s="108" t="s">
        <v>1285</v>
      </c>
      <c r="D312" s="108" t="s">
        <v>370</v>
      </c>
      <c r="E312" s="124">
        <v>16107</v>
      </c>
      <c r="F312" s="109" t="s">
        <v>1230</v>
      </c>
      <c r="G312" s="110" t="s">
        <v>1230</v>
      </c>
      <c r="H312" s="110" t="s">
        <v>1230</v>
      </c>
      <c r="I312" s="111" t="s">
        <v>1333</v>
      </c>
      <c r="J312" s="110" t="s">
        <v>1210</v>
      </c>
      <c r="K312" s="110" t="s">
        <v>1230</v>
      </c>
      <c r="L312" s="112">
        <v>3</v>
      </c>
      <c r="M312" s="112">
        <v>0</v>
      </c>
      <c r="N312" s="112">
        <v>1</v>
      </c>
      <c r="O312" s="110" t="s">
        <v>1210</v>
      </c>
      <c r="P312" s="110" t="s">
        <v>1230</v>
      </c>
      <c r="Q312" s="117"/>
      <c r="R312" s="113" t="s">
        <v>42</v>
      </c>
      <c r="S312" s="101" t="str">
        <f t="shared" si="5"/>
        <v>Ok</v>
      </c>
      <c r="T312" s="6">
        <f>IFERROR(VLOOKUP(D312,'[1]2020 год'!$C:$J,8,0),IFERROR(VLOOKUP(D312,'[1]2020 год'!$C:$J,7,0),""))</f>
        <v>16107</v>
      </c>
    </row>
    <row r="313" spans="1:20" ht="42.6" thickTop="1" thickBot="1" x14ac:dyDescent="0.3">
      <c r="A313" s="107">
        <v>309</v>
      </c>
      <c r="B313" s="108" t="s">
        <v>367</v>
      </c>
      <c r="C313" s="108" t="s">
        <v>1285</v>
      </c>
      <c r="D313" s="108" t="s">
        <v>371</v>
      </c>
      <c r="E313" s="124">
        <v>10569</v>
      </c>
      <c r="F313" s="109" t="s">
        <v>1230</v>
      </c>
      <c r="G313" s="110" t="s">
        <v>1230</v>
      </c>
      <c r="H313" s="110" t="s">
        <v>1230</v>
      </c>
      <c r="I313" s="111" t="s">
        <v>1333</v>
      </c>
      <c r="J313" s="110" t="s">
        <v>1210</v>
      </c>
      <c r="K313" s="110" t="s">
        <v>1230</v>
      </c>
      <c r="L313" s="112">
        <v>3</v>
      </c>
      <c r="M313" s="112">
        <v>0</v>
      </c>
      <c r="N313" s="112">
        <v>1</v>
      </c>
      <c r="O313" s="110" t="s">
        <v>1210</v>
      </c>
      <c r="P313" s="110" t="s">
        <v>1230</v>
      </c>
      <c r="Q313" s="117"/>
      <c r="R313" s="113" t="s">
        <v>42</v>
      </c>
      <c r="S313" s="101" t="str">
        <f t="shared" si="5"/>
        <v>Ok</v>
      </c>
      <c r="T313" s="6">
        <f>IFERROR(VLOOKUP(D313,'[1]2020 год'!$C:$J,8,0),IFERROR(VLOOKUP(D313,'[1]2020 год'!$C:$J,7,0),""))</f>
        <v>10569</v>
      </c>
    </row>
    <row r="314" spans="1:20" ht="42.6" thickTop="1" thickBot="1" x14ac:dyDescent="0.3">
      <c r="A314" s="107">
        <v>310</v>
      </c>
      <c r="B314" s="108" t="s">
        <v>367</v>
      </c>
      <c r="C314" s="108" t="s">
        <v>1285</v>
      </c>
      <c r="D314" s="108" t="s">
        <v>372</v>
      </c>
      <c r="E314" s="124">
        <v>39762</v>
      </c>
      <c r="F314" s="109" t="s">
        <v>1230</v>
      </c>
      <c r="G314" s="110" t="s">
        <v>1230</v>
      </c>
      <c r="H314" s="110" t="s">
        <v>1230</v>
      </c>
      <c r="I314" s="111" t="s">
        <v>1333</v>
      </c>
      <c r="J314" s="110" t="s">
        <v>1210</v>
      </c>
      <c r="K314" s="110" t="s">
        <v>1230</v>
      </c>
      <c r="L314" s="112">
        <v>3</v>
      </c>
      <c r="M314" s="112">
        <v>0</v>
      </c>
      <c r="N314" s="112">
        <v>1</v>
      </c>
      <c r="O314" s="110" t="s">
        <v>1210</v>
      </c>
      <c r="P314" s="110" t="s">
        <v>1230</v>
      </c>
      <c r="Q314" s="117"/>
      <c r="R314" s="113" t="s">
        <v>42</v>
      </c>
      <c r="S314" s="101" t="str">
        <f t="shared" si="5"/>
        <v>Ok</v>
      </c>
      <c r="T314" s="6">
        <f>IFERROR(VLOOKUP(D314,'[1]2020 год'!$C:$J,8,0),IFERROR(VLOOKUP(D314,'[1]2020 год'!$C:$J,7,0),""))</f>
        <v>39762</v>
      </c>
    </row>
    <row r="315" spans="1:20" ht="42.6" thickTop="1" thickBot="1" x14ac:dyDescent="0.3">
      <c r="A315" s="107">
        <v>311</v>
      </c>
      <c r="B315" s="108" t="s">
        <v>367</v>
      </c>
      <c r="C315" s="108" t="s">
        <v>1286</v>
      </c>
      <c r="D315" s="108" t="s">
        <v>373</v>
      </c>
      <c r="E315" s="124">
        <v>190205</v>
      </c>
      <c r="F315" s="109" t="s">
        <v>1230</v>
      </c>
      <c r="G315" s="110" t="s">
        <v>1230</v>
      </c>
      <c r="H315" s="110" t="s">
        <v>1230</v>
      </c>
      <c r="I315" s="111" t="s">
        <v>1333</v>
      </c>
      <c r="J315" s="110" t="s">
        <v>1210</v>
      </c>
      <c r="K315" s="110" t="s">
        <v>1230</v>
      </c>
      <c r="L315" s="112">
        <v>2</v>
      </c>
      <c r="M315" s="112">
        <v>0</v>
      </c>
      <c r="N315" s="112">
        <v>1</v>
      </c>
      <c r="O315" s="110" t="s">
        <v>1210</v>
      </c>
      <c r="P315" s="110" t="s">
        <v>1230</v>
      </c>
      <c r="Q315" s="117"/>
      <c r="R315" s="113" t="s">
        <v>42</v>
      </c>
      <c r="S315" s="101" t="str">
        <f t="shared" si="5"/>
        <v>Ok</v>
      </c>
      <c r="T315" s="6">
        <f>IFERROR(VLOOKUP(D315,'[1]2020 год'!$C:$J,8,0),IFERROR(VLOOKUP(D315,'[1]2020 год'!$C:$J,7,0),""))</f>
        <v>190205</v>
      </c>
    </row>
    <row r="316" spans="1:20" ht="42.6" thickTop="1" thickBot="1" x14ac:dyDescent="0.3">
      <c r="A316" s="107">
        <v>312</v>
      </c>
      <c r="B316" s="108" t="s">
        <v>367</v>
      </c>
      <c r="C316" s="108" t="s">
        <v>1285</v>
      </c>
      <c r="D316" s="108" t="s">
        <v>374</v>
      </c>
      <c r="E316" s="124">
        <v>22154</v>
      </c>
      <c r="F316" s="109" t="s">
        <v>1230</v>
      </c>
      <c r="G316" s="110" t="s">
        <v>1230</v>
      </c>
      <c r="H316" s="110" t="s">
        <v>1230</v>
      </c>
      <c r="I316" s="111" t="s">
        <v>1333</v>
      </c>
      <c r="J316" s="110" t="s">
        <v>1210</v>
      </c>
      <c r="K316" s="110" t="s">
        <v>1230</v>
      </c>
      <c r="L316" s="112">
        <v>3</v>
      </c>
      <c r="M316" s="112">
        <v>0</v>
      </c>
      <c r="N316" s="112">
        <v>1</v>
      </c>
      <c r="O316" s="110" t="s">
        <v>1210</v>
      </c>
      <c r="P316" s="110" t="s">
        <v>1230</v>
      </c>
      <c r="Q316" s="117"/>
      <c r="R316" s="113" t="s">
        <v>42</v>
      </c>
      <c r="S316" s="101" t="str">
        <f t="shared" si="5"/>
        <v>Ok</v>
      </c>
      <c r="T316" s="6">
        <f>IFERROR(VLOOKUP(D316,'[1]2020 год'!$C:$J,8,0),IFERROR(VLOOKUP(D316,'[1]2020 год'!$C:$J,7,0),""))</f>
        <v>22154</v>
      </c>
    </row>
    <row r="317" spans="1:20" ht="42.6" thickTop="1" thickBot="1" x14ac:dyDescent="0.3">
      <c r="A317" s="107">
        <v>313</v>
      </c>
      <c r="B317" s="108" t="s">
        <v>367</v>
      </c>
      <c r="C317" s="108" t="s">
        <v>1285</v>
      </c>
      <c r="D317" s="108" t="s">
        <v>375</v>
      </c>
      <c r="E317" s="124">
        <v>21169</v>
      </c>
      <c r="F317" s="109" t="s">
        <v>1230</v>
      </c>
      <c r="G317" s="110" t="s">
        <v>1230</v>
      </c>
      <c r="H317" s="110" t="s">
        <v>1230</v>
      </c>
      <c r="I317" s="111" t="s">
        <v>1333</v>
      </c>
      <c r="J317" s="110" t="s">
        <v>1210</v>
      </c>
      <c r="K317" s="110" t="s">
        <v>1230</v>
      </c>
      <c r="L317" s="112">
        <v>3</v>
      </c>
      <c r="M317" s="112">
        <v>0</v>
      </c>
      <c r="N317" s="112">
        <v>1</v>
      </c>
      <c r="O317" s="110" t="s">
        <v>1210</v>
      </c>
      <c r="P317" s="110" t="s">
        <v>1230</v>
      </c>
      <c r="Q317" s="117"/>
      <c r="R317" s="113" t="s">
        <v>42</v>
      </c>
      <c r="S317" s="101" t="str">
        <f t="shared" si="5"/>
        <v>Ok</v>
      </c>
      <c r="T317" s="6">
        <f>IFERROR(VLOOKUP(D317,'[1]2020 год'!$C:$J,8,0),IFERROR(VLOOKUP(D317,'[1]2020 год'!$C:$J,7,0),""))</f>
        <v>21169</v>
      </c>
    </row>
    <row r="318" spans="1:20" ht="42.6" thickTop="1" thickBot="1" x14ac:dyDescent="0.3">
      <c r="A318" s="107">
        <v>314</v>
      </c>
      <c r="B318" s="108" t="s">
        <v>367</v>
      </c>
      <c r="C318" s="108" t="s">
        <v>1285</v>
      </c>
      <c r="D318" s="108" t="s">
        <v>376</v>
      </c>
      <c r="E318" s="124">
        <v>16813</v>
      </c>
      <c r="F318" s="109" t="s">
        <v>1230</v>
      </c>
      <c r="G318" s="110" t="s">
        <v>1230</v>
      </c>
      <c r="H318" s="110" t="s">
        <v>1230</v>
      </c>
      <c r="I318" s="111" t="s">
        <v>1333</v>
      </c>
      <c r="J318" s="110" t="s">
        <v>1210</v>
      </c>
      <c r="K318" s="110" t="s">
        <v>1230</v>
      </c>
      <c r="L318" s="112">
        <v>3</v>
      </c>
      <c r="M318" s="112">
        <v>0</v>
      </c>
      <c r="N318" s="112">
        <v>1</v>
      </c>
      <c r="O318" s="110" t="s">
        <v>1210</v>
      </c>
      <c r="P318" s="110" t="s">
        <v>1230</v>
      </c>
      <c r="Q318" s="117"/>
      <c r="R318" s="113" t="s">
        <v>42</v>
      </c>
      <c r="S318" s="101" t="str">
        <f t="shared" si="5"/>
        <v>Ok</v>
      </c>
      <c r="T318" s="6">
        <f>IFERROR(VLOOKUP(D318,'[1]2020 год'!$C:$J,8,0),IFERROR(VLOOKUP(D318,'[1]2020 год'!$C:$J,7,0),""))</f>
        <v>16813</v>
      </c>
    </row>
    <row r="319" spans="1:20" ht="42.6" thickTop="1" thickBot="1" x14ac:dyDescent="0.3">
      <c r="A319" s="107">
        <v>315</v>
      </c>
      <c r="B319" s="108" t="s">
        <v>367</v>
      </c>
      <c r="C319" s="108" t="s">
        <v>1285</v>
      </c>
      <c r="D319" s="108" t="s">
        <v>377</v>
      </c>
      <c r="E319" s="124">
        <v>51935</v>
      </c>
      <c r="F319" s="109" t="s">
        <v>1230</v>
      </c>
      <c r="G319" s="110" t="s">
        <v>1230</v>
      </c>
      <c r="H319" s="110" t="s">
        <v>1230</v>
      </c>
      <c r="I319" s="111" t="s">
        <v>1333</v>
      </c>
      <c r="J319" s="110" t="s">
        <v>1210</v>
      </c>
      <c r="K319" s="110" t="s">
        <v>1230</v>
      </c>
      <c r="L319" s="112">
        <v>3</v>
      </c>
      <c r="M319" s="112">
        <v>0</v>
      </c>
      <c r="N319" s="112">
        <v>1</v>
      </c>
      <c r="O319" s="110" t="s">
        <v>1210</v>
      </c>
      <c r="P319" s="110" t="s">
        <v>1230</v>
      </c>
      <c r="Q319" s="117"/>
      <c r="R319" s="113" t="s">
        <v>42</v>
      </c>
      <c r="S319" s="101" t="str">
        <f t="shared" si="5"/>
        <v>Ok</v>
      </c>
      <c r="T319" s="6">
        <f>IFERROR(VLOOKUP(D319,'[1]2020 год'!$C:$J,8,0),IFERROR(VLOOKUP(D319,'[1]2020 год'!$C:$J,7,0),""))</f>
        <v>51935</v>
      </c>
    </row>
    <row r="320" spans="1:20" ht="42.6" thickTop="1" thickBot="1" x14ac:dyDescent="0.3">
      <c r="A320" s="107">
        <v>316</v>
      </c>
      <c r="B320" s="108" t="s">
        <v>367</v>
      </c>
      <c r="C320" s="108" t="s">
        <v>1285</v>
      </c>
      <c r="D320" s="108" t="s">
        <v>378</v>
      </c>
      <c r="E320" s="124">
        <v>22139</v>
      </c>
      <c r="F320" s="109" t="s">
        <v>1230</v>
      </c>
      <c r="G320" s="110" t="s">
        <v>1230</v>
      </c>
      <c r="H320" s="110" t="s">
        <v>1230</v>
      </c>
      <c r="I320" s="111" t="s">
        <v>1333</v>
      </c>
      <c r="J320" s="110" t="s">
        <v>1210</v>
      </c>
      <c r="K320" s="110" t="s">
        <v>1230</v>
      </c>
      <c r="L320" s="112">
        <v>3</v>
      </c>
      <c r="M320" s="112">
        <v>0</v>
      </c>
      <c r="N320" s="112">
        <v>1</v>
      </c>
      <c r="O320" s="110" t="s">
        <v>1210</v>
      </c>
      <c r="P320" s="110" t="s">
        <v>1230</v>
      </c>
      <c r="Q320" s="117"/>
      <c r="R320" s="113" t="s">
        <v>42</v>
      </c>
      <c r="S320" s="101" t="str">
        <f t="shared" si="5"/>
        <v>Ok</v>
      </c>
      <c r="T320" s="6">
        <f>IFERROR(VLOOKUP(D320,'[1]2020 год'!$C:$J,8,0),IFERROR(VLOOKUP(D320,'[1]2020 год'!$C:$J,7,0),""))</f>
        <v>22139</v>
      </c>
    </row>
    <row r="321" spans="1:20" ht="42.6" thickTop="1" thickBot="1" x14ac:dyDescent="0.3">
      <c r="A321" s="107">
        <v>317</v>
      </c>
      <c r="B321" s="108" t="s">
        <v>367</v>
      </c>
      <c r="C321" s="108" t="s">
        <v>1285</v>
      </c>
      <c r="D321" s="108" t="s">
        <v>379</v>
      </c>
      <c r="E321" s="124">
        <v>14881</v>
      </c>
      <c r="F321" s="109" t="s">
        <v>1230</v>
      </c>
      <c r="G321" s="110" t="s">
        <v>1230</v>
      </c>
      <c r="H321" s="110" t="s">
        <v>1230</v>
      </c>
      <c r="I321" s="111" t="s">
        <v>1333</v>
      </c>
      <c r="J321" s="110" t="s">
        <v>1210</v>
      </c>
      <c r="K321" s="110" t="s">
        <v>1230</v>
      </c>
      <c r="L321" s="112">
        <v>3</v>
      </c>
      <c r="M321" s="112">
        <v>0</v>
      </c>
      <c r="N321" s="112">
        <v>1</v>
      </c>
      <c r="O321" s="110" t="s">
        <v>1210</v>
      </c>
      <c r="P321" s="110" t="s">
        <v>1230</v>
      </c>
      <c r="Q321" s="117"/>
      <c r="R321" s="113" t="s">
        <v>42</v>
      </c>
      <c r="S321" s="101" t="str">
        <f t="shared" si="5"/>
        <v>Ok</v>
      </c>
      <c r="T321" s="6">
        <f>IFERROR(VLOOKUP(D321,'[1]2020 год'!$C:$J,8,0),IFERROR(VLOOKUP(D321,'[1]2020 год'!$C:$J,7,0),""))</f>
        <v>14881</v>
      </c>
    </row>
    <row r="322" spans="1:20" ht="42.6" thickTop="1" thickBot="1" x14ac:dyDescent="0.3">
      <c r="A322" s="107">
        <v>318</v>
      </c>
      <c r="B322" s="108" t="s">
        <v>367</v>
      </c>
      <c r="C322" s="108" t="s">
        <v>1285</v>
      </c>
      <c r="D322" s="108" t="s">
        <v>380</v>
      </c>
      <c r="E322" s="124">
        <v>13339</v>
      </c>
      <c r="F322" s="109" t="s">
        <v>1230</v>
      </c>
      <c r="G322" s="110" t="s">
        <v>1230</v>
      </c>
      <c r="H322" s="110" t="s">
        <v>1230</v>
      </c>
      <c r="I322" s="111" t="s">
        <v>1333</v>
      </c>
      <c r="J322" s="110" t="s">
        <v>1210</v>
      </c>
      <c r="K322" s="110" t="s">
        <v>1230</v>
      </c>
      <c r="L322" s="112">
        <v>3</v>
      </c>
      <c r="M322" s="112">
        <v>0</v>
      </c>
      <c r="N322" s="112">
        <v>1</v>
      </c>
      <c r="O322" s="110" t="s">
        <v>1210</v>
      </c>
      <c r="P322" s="110" t="s">
        <v>1230</v>
      </c>
      <c r="Q322" s="117"/>
      <c r="R322" s="113" t="s">
        <v>42</v>
      </c>
      <c r="S322" s="101" t="str">
        <f t="shared" si="5"/>
        <v>Ok</v>
      </c>
      <c r="T322" s="6">
        <f>IFERROR(VLOOKUP(D322,'[1]2020 год'!$C:$J,8,0),IFERROR(VLOOKUP(D322,'[1]2020 год'!$C:$J,7,0),""))</f>
        <v>13339</v>
      </c>
    </row>
    <row r="323" spans="1:20" ht="42.6" thickTop="1" thickBot="1" x14ac:dyDescent="0.3">
      <c r="A323" s="107">
        <v>319</v>
      </c>
      <c r="B323" s="108" t="s">
        <v>367</v>
      </c>
      <c r="C323" s="108" t="s">
        <v>1285</v>
      </c>
      <c r="D323" s="108" t="s">
        <v>381</v>
      </c>
      <c r="E323" s="124">
        <v>19426</v>
      </c>
      <c r="F323" s="109" t="s">
        <v>1230</v>
      </c>
      <c r="G323" s="110" t="s">
        <v>1230</v>
      </c>
      <c r="H323" s="110" t="s">
        <v>1230</v>
      </c>
      <c r="I323" s="111" t="s">
        <v>1333</v>
      </c>
      <c r="J323" s="110" t="s">
        <v>1210</v>
      </c>
      <c r="K323" s="110" t="s">
        <v>1230</v>
      </c>
      <c r="L323" s="112">
        <v>3</v>
      </c>
      <c r="M323" s="112">
        <v>0</v>
      </c>
      <c r="N323" s="112">
        <v>1</v>
      </c>
      <c r="O323" s="110" t="s">
        <v>1210</v>
      </c>
      <c r="P323" s="110" t="s">
        <v>1230</v>
      </c>
      <c r="Q323" s="117"/>
      <c r="R323" s="113" t="s">
        <v>42</v>
      </c>
      <c r="S323" s="101" t="str">
        <f t="shared" si="5"/>
        <v>Ok</v>
      </c>
      <c r="T323" s="6">
        <f>IFERROR(VLOOKUP(D323,'[1]2020 год'!$C:$J,8,0),IFERROR(VLOOKUP(D323,'[1]2020 год'!$C:$J,7,0),""))</f>
        <v>19426</v>
      </c>
    </row>
    <row r="324" spans="1:20" ht="42.6" thickTop="1" thickBot="1" x14ac:dyDescent="0.3">
      <c r="A324" s="107">
        <v>320</v>
      </c>
      <c r="B324" s="108" t="s">
        <v>367</v>
      </c>
      <c r="C324" s="108" t="s">
        <v>1285</v>
      </c>
      <c r="D324" s="108" t="s">
        <v>382</v>
      </c>
      <c r="E324" s="124">
        <v>77212</v>
      </c>
      <c r="F324" s="109" t="s">
        <v>1230</v>
      </c>
      <c r="G324" s="110" t="s">
        <v>1230</v>
      </c>
      <c r="H324" s="110" t="s">
        <v>1230</v>
      </c>
      <c r="I324" s="111" t="s">
        <v>1333</v>
      </c>
      <c r="J324" s="110" t="s">
        <v>1210</v>
      </c>
      <c r="K324" s="110" t="s">
        <v>1230</v>
      </c>
      <c r="L324" s="112">
        <v>3</v>
      </c>
      <c r="M324" s="112">
        <v>0</v>
      </c>
      <c r="N324" s="112">
        <v>1</v>
      </c>
      <c r="O324" s="110" t="s">
        <v>1210</v>
      </c>
      <c r="P324" s="110" t="s">
        <v>1230</v>
      </c>
      <c r="Q324" s="117"/>
      <c r="R324" s="113" t="s">
        <v>42</v>
      </c>
      <c r="S324" s="101" t="str">
        <f t="shared" si="5"/>
        <v>Ok</v>
      </c>
      <c r="T324" s="6">
        <f>IFERROR(VLOOKUP(D324,'[1]2020 год'!$C:$J,8,0),IFERROR(VLOOKUP(D324,'[1]2020 год'!$C:$J,7,0),""))</f>
        <v>77212</v>
      </c>
    </row>
    <row r="325" spans="1:20" ht="42.6" thickTop="1" thickBot="1" x14ac:dyDescent="0.3">
      <c r="A325" s="107">
        <v>321</v>
      </c>
      <c r="B325" s="108" t="s">
        <v>367</v>
      </c>
      <c r="C325" s="108" t="s">
        <v>1285</v>
      </c>
      <c r="D325" s="108" t="s">
        <v>383</v>
      </c>
      <c r="E325" s="124">
        <v>38972</v>
      </c>
      <c r="F325" s="109" t="s">
        <v>1230</v>
      </c>
      <c r="G325" s="110" t="s">
        <v>1230</v>
      </c>
      <c r="H325" s="110" t="s">
        <v>1230</v>
      </c>
      <c r="I325" s="111" t="s">
        <v>1333</v>
      </c>
      <c r="J325" s="110" t="s">
        <v>1210</v>
      </c>
      <c r="K325" s="110" t="s">
        <v>1230</v>
      </c>
      <c r="L325" s="112">
        <v>3</v>
      </c>
      <c r="M325" s="112">
        <v>0</v>
      </c>
      <c r="N325" s="112">
        <v>1</v>
      </c>
      <c r="O325" s="110" t="s">
        <v>1210</v>
      </c>
      <c r="P325" s="110" t="s">
        <v>1230</v>
      </c>
      <c r="Q325" s="117"/>
      <c r="R325" s="113" t="s">
        <v>42</v>
      </c>
      <c r="S325" s="101" t="str">
        <f t="shared" si="5"/>
        <v>Ok</v>
      </c>
      <c r="T325" s="6">
        <f>IFERROR(VLOOKUP(D325,'[1]2020 год'!$C:$J,8,0),IFERROR(VLOOKUP(D325,'[1]2020 год'!$C:$J,7,0),""))</f>
        <v>38972</v>
      </c>
    </row>
    <row r="326" spans="1:20" ht="42.6" thickTop="1" thickBot="1" x14ac:dyDescent="0.3">
      <c r="A326" s="107">
        <v>322</v>
      </c>
      <c r="B326" s="108" t="s">
        <v>367</v>
      </c>
      <c r="C326" s="108" t="s">
        <v>1285</v>
      </c>
      <c r="D326" s="108" t="s">
        <v>384</v>
      </c>
      <c r="E326" s="124">
        <v>34215</v>
      </c>
      <c r="F326" s="109" t="s">
        <v>1230</v>
      </c>
      <c r="G326" s="110" t="s">
        <v>1230</v>
      </c>
      <c r="H326" s="110" t="s">
        <v>1230</v>
      </c>
      <c r="I326" s="111" t="s">
        <v>1333</v>
      </c>
      <c r="J326" s="110" t="s">
        <v>1210</v>
      </c>
      <c r="K326" s="110" t="s">
        <v>1230</v>
      </c>
      <c r="L326" s="112">
        <v>3</v>
      </c>
      <c r="M326" s="112">
        <v>0</v>
      </c>
      <c r="N326" s="112">
        <v>1</v>
      </c>
      <c r="O326" s="110" t="s">
        <v>1210</v>
      </c>
      <c r="P326" s="110" t="s">
        <v>1230</v>
      </c>
      <c r="Q326" s="117"/>
      <c r="R326" s="113" t="s">
        <v>42</v>
      </c>
      <c r="S326" s="101" t="str">
        <f t="shared" ref="S326:S389" si="6">IF(F326="Да",IF(G326="Не выбрано","Не выбрано расписание",IF(AND(J326&lt;&gt;"Да",J326&lt;&gt;"Нет",K326&lt;&gt;"Да",K326&lt;&gt;"Нет",O326&lt;&gt;"Да",O326&lt;&gt;"Нет",P326&lt;&gt;"Да",P326&lt;&gt;"Нет"),"Не выбраны Да/Нет в подтверждении тарифа",IF(AND(OR(J326="Нет",K326="Нет",O326="Нет",P326="Нет"),Q326=""),"Не заполнен Комментарий при выборе Нет в тарифе","Ok"))),"Ok")</f>
        <v>Ok</v>
      </c>
      <c r="T326" s="6">
        <f>IFERROR(VLOOKUP(D326,'[1]2020 год'!$C:$J,8,0),IFERROR(VLOOKUP(D326,'[1]2020 год'!$C:$J,7,0),""))</f>
        <v>34215</v>
      </c>
    </row>
    <row r="327" spans="1:20" ht="42.6" thickTop="1" thickBot="1" x14ac:dyDescent="0.3">
      <c r="A327" s="107">
        <v>323</v>
      </c>
      <c r="B327" s="108" t="s">
        <v>367</v>
      </c>
      <c r="C327" s="108" t="s">
        <v>1285</v>
      </c>
      <c r="D327" s="108" t="s">
        <v>385</v>
      </c>
      <c r="E327" s="124">
        <v>34848</v>
      </c>
      <c r="F327" s="109" t="s">
        <v>1230</v>
      </c>
      <c r="G327" s="110" t="s">
        <v>1230</v>
      </c>
      <c r="H327" s="110" t="s">
        <v>1230</v>
      </c>
      <c r="I327" s="111" t="s">
        <v>1333</v>
      </c>
      <c r="J327" s="110" t="s">
        <v>1210</v>
      </c>
      <c r="K327" s="110" t="s">
        <v>1230</v>
      </c>
      <c r="L327" s="112">
        <v>3</v>
      </c>
      <c r="M327" s="112">
        <v>0</v>
      </c>
      <c r="N327" s="112">
        <v>1</v>
      </c>
      <c r="O327" s="110" t="s">
        <v>1210</v>
      </c>
      <c r="P327" s="110" t="s">
        <v>1230</v>
      </c>
      <c r="Q327" s="117"/>
      <c r="R327" s="113" t="s">
        <v>42</v>
      </c>
      <c r="S327" s="101" t="str">
        <f t="shared" si="6"/>
        <v>Ok</v>
      </c>
      <c r="T327" s="6">
        <f>IFERROR(VLOOKUP(D327,'[1]2020 год'!$C:$J,8,0),IFERROR(VLOOKUP(D327,'[1]2020 год'!$C:$J,7,0),""))</f>
        <v>34848</v>
      </c>
    </row>
    <row r="328" spans="1:20" ht="42.6" thickTop="1" thickBot="1" x14ac:dyDescent="0.3">
      <c r="A328" s="107">
        <v>324</v>
      </c>
      <c r="B328" s="108" t="s">
        <v>367</v>
      </c>
      <c r="C328" s="108" t="s">
        <v>1285</v>
      </c>
      <c r="D328" s="108" t="s">
        <v>386</v>
      </c>
      <c r="E328" s="124">
        <v>83053</v>
      </c>
      <c r="F328" s="109" t="s">
        <v>1230</v>
      </c>
      <c r="G328" s="110" t="s">
        <v>1230</v>
      </c>
      <c r="H328" s="110" t="s">
        <v>1230</v>
      </c>
      <c r="I328" s="111" t="s">
        <v>1333</v>
      </c>
      <c r="J328" s="110" t="s">
        <v>1210</v>
      </c>
      <c r="K328" s="110" t="s">
        <v>1230</v>
      </c>
      <c r="L328" s="112">
        <v>3</v>
      </c>
      <c r="M328" s="112">
        <v>0</v>
      </c>
      <c r="N328" s="112">
        <v>1</v>
      </c>
      <c r="O328" s="110" t="s">
        <v>1210</v>
      </c>
      <c r="P328" s="110" t="s">
        <v>1230</v>
      </c>
      <c r="Q328" s="117"/>
      <c r="R328" s="113" t="s">
        <v>42</v>
      </c>
      <c r="S328" s="101" t="str">
        <f t="shared" si="6"/>
        <v>Ok</v>
      </c>
      <c r="T328" s="6">
        <f>IFERROR(VLOOKUP(D328,'[1]2020 год'!$C:$J,8,0),IFERROR(VLOOKUP(D328,'[1]2020 год'!$C:$J,7,0),""))</f>
        <v>83053</v>
      </c>
    </row>
    <row r="329" spans="1:20" ht="42.6" thickTop="1" thickBot="1" x14ac:dyDescent="0.3">
      <c r="A329" s="107">
        <v>325</v>
      </c>
      <c r="B329" s="108" t="s">
        <v>367</v>
      </c>
      <c r="C329" s="108" t="s">
        <v>1285</v>
      </c>
      <c r="D329" s="108" t="s">
        <v>387</v>
      </c>
      <c r="E329" s="124">
        <v>24755</v>
      </c>
      <c r="F329" s="109" t="s">
        <v>1230</v>
      </c>
      <c r="G329" s="110" t="s">
        <v>1230</v>
      </c>
      <c r="H329" s="110" t="s">
        <v>1230</v>
      </c>
      <c r="I329" s="111" t="s">
        <v>1333</v>
      </c>
      <c r="J329" s="110" t="s">
        <v>1210</v>
      </c>
      <c r="K329" s="110" t="s">
        <v>1230</v>
      </c>
      <c r="L329" s="112">
        <v>3</v>
      </c>
      <c r="M329" s="112">
        <v>0</v>
      </c>
      <c r="N329" s="112">
        <v>1</v>
      </c>
      <c r="O329" s="110" t="s">
        <v>1210</v>
      </c>
      <c r="P329" s="110" t="s">
        <v>1230</v>
      </c>
      <c r="Q329" s="117"/>
      <c r="R329" s="113" t="s">
        <v>42</v>
      </c>
      <c r="S329" s="101" t="str">
        <f t="shared" si="6"/>
        <v>Ok</v>
      </c>
      <c r="T329" s="6">
        <f>IFERROR(VLOOKUP(D329,'[1]2020 год'!$C:$J,8,0),IFERROR(VLOOKUP(D329,'[1]2020 год'!$C:$J,7,0),""))</f>
        <v>24755</v>
      </c>
    </row>
    <row r="330" spans="1:20" ht="42.6" thickTop="1" thickBot="1" x14ac:dyDescent="0.3">
      <c r="A330" s="107">
        <v>326</v>
      </c>
      <c r="B330" s="108" t="s">
        <v>367</v>
      </c>
      <c r="C330" s="108" t="s">
        <v>1285</v>
      </c>
      <c r="D330" s="108" t="s">
        <v>388</v>
      </c>
      <c r="E330" s="124">
        <v>25981</v>
      </c>
      <c r="F330" s="109" t="s">
        <v>1230</v>
      </c>
      <c r="G330" s="110" t="s">
        <v>1230</v>
      </c>
      <c r="H330" s="110" t="s">
        <v>1230</v>
      </c>
      <c r="I330" s="111" t="s">
        <v>1333</v>
      </c>
      <c r="J330" s="110" t="s">
        <v>1210</v>
      </c>
      <c r="K330" s="110" t="s">
        <v>1230</v>
      </c>
      <c r="L330" s="112">
        <v>3</v>
      </c>
      <c r="M330" s="112">
        <v>0</v>
      </c>
      <c r="N330" s="112">
        <v>1</v>
      </c>
      <c r="O330" s="110" t="s">
        <v>1210</v>
      </c>
      <c r="P330" s="110" t="s">
        <v>1230</v>
      </c>
      <c r="Q330" s="117"/>
      <c r="R330" s="113" t="s">
        <v>42</v>
      </c>
      <c r="S330" s="101" t="str">
        <f t="shared" si="6"/>
        <v>Ok</v>
      </c>
      <c r="T330" s="6">
        <f>IFERROR(VLOOKUP(D330,'[1]2020 год'!$C:$J,8,0),IFERROR(VLOOKUP(D330,'[1]2020 год'!$C:$J,7,0),""))</f>
        <v>25981</v>
      </c>
    </row>
    <row r="331" spans="1:20" ht="42.6" thickTop="1" thickBot="1" x14ac:dyDescent="0.3">
      <c r="A331" s="107">
        <v>327</v>
      </c>
      <c r="B331" s="108" t="s">
        <v>367</v>
      </c>
      <c r="C331" s="108" t="s">
        <v>1285</v>
      </c>
      <c r="D331" s="108" t="s">
        <v>389</v>
      </c>
      <c r="E331" s="124">
        <v>10593</v>
      </c>
      <c r="F331" s="109" t="s">
        <v>1230</v>
      </c>
      <c r="G331" s="110" t="s">
        <v>1230</v>
      </c>
      <c r="H331" s="110" t="s">
        <v>1230</v>
      </c>
      <c r="I331" s="111" t="s">
        <v>1333</v>
      </c>
      <c r="J331" s="110" t="s">
        <v>1210</v>
      </c>
      <c r="K331" s="110" t="s">
        <v>1230</v>
      </c>
      <c r="L331" s="112">
        <v>3</v>
      </c>
      <c r="M331" s="112">
        <v>0</v>
      </c>
      <c r="N331" s="112">
        <v>1</v>
      </c>
      <c r="O331" s="110" t="s">
        <v>1210</v>
      </c>
      <c r="P331" s="110" t="s">
        <v>1230</v>
      </c>
      <c r="Q331" s="117"/>
      <c r="R331" s="113" t="s">
        <v>42</v>
      </c>
      <c r="S331" s="101" t="str">
        <f t="shared" si="6"/>
        <v>Ok</v>
      </c>
      <c r="T331" s="6">
        <f>IFERROR(VLOOKUP(D331,'[1]2020 год'!$C:$J,8,0),IFERROR(VLOOKUP(D331,'[1]2020 год'!$C:$J,7,0),""))</f>
        <v>10593</v>
      </c>
    </row>
    <row r="332" spans="1:20" ht="42.6" thickTop="1" thickBot="1" x14ac:dyDescent="0.3">
      <c r="A332" s="107">
        <v>328</v>
      </c>
      <c r="B332" s="108" t="s">
        <v>367</v>
      </c>
      <c r="C332" s="108" t="s">
        <v>1285</v>
      </c>
      <c r="D332" s="108" t="s">
        <v>390</v>
      </c>
      <c r="E332" s="124">
        <v>10991</v>
      </c>
      <c r="F332" s="109" t="s">
        <v>1230</v>
      </c>
      <c r="G332" s="110" t="s">
        <v>1230</v>
      </c>
      <c r="H332" s="110" t="s">
        <v>1230</v>
      </c>
      <c r="I332" s="111" t="s">
        <v>1333</v>
      </c>
      <c r="J332" s="110" t="s">
        <v>1210</v>
      </c>
      <c r="K332" s="110" t="s">
        <v>1230</v>
      </c>
      <c r="L332" s="112">
        <v>3</v>
      </c>
      <c r="M332" s="112">
        <v>0</v>
      </c>
      <c r="N332" s="112">
        <v>1</v>
      </c>
      <c r="O332" s="110" t="s">
        <v>1210</v>
      </c>
      <c r="P332" s="110" t="s">
        <v>1230</v>
      </c>
      <c r="Q332" s="117"/>
      <c r="R332" s="113" t="s">
        <v>42</v>
      </c>
      <c r="S332" s="101" t="str">
        <f t="shared" si="6"/>
        <v>Ok</v>
      </c>
      <c r="T332" s="6">
        <f>IFERROR(VLOOKUP(D332,'[1]2020 год'!$C:$J,8,0),IFERROR(VLOOKUP(D332,'[1]2020 год'!$C:$J,7,0),""))</f>
        <v>10991</v>
      </c>
    </row>
    <row r="333" spans="1:20" ht="42.6" thickTop="1" thickBot="1" x14ac:dyDescent="0.3">
      <c r="A333" s="107">
        <v>329</v>
      </c>
      <c r="B333" s="108" t="s">
        <v>367</v>
      </c>
      <c r="C333" s="108" t="s">
        <v>1285</v>
      </c>
      <c r="D333" s="108" t="s">
        <v>391</v>
      </c>
      <c r="E333" s="124">
        <v>13847</v>
      </c>
      <c r="F333" s="109" t="s">
        <v>1230</v>
      </c>
      <c r="G333" s="110" t="s">
        <v>1230</v>
      </c>
      <c r="H333" s="110" t="s">
        <v>1230</v>
      </c>
      <c r="I333" s="111" t="s">
        <v>1333</v>
      </c>
      <c r="J333" s="110" t="s">
        <v>1210</v>
      </c>
      <c r="K333" s="110" t="s">
        <v>1230</v>
      </c>
      <c r="L333" s="112">
        <v>3</v>
      </c>
      <c r="M333" s="112">
        <v>0</v>
      </c>
      <c r="N333" s="112">
        <v>1</v>
      </c>
      <c r="O333" s="110" t="s">
        <v>1210</v>
      </c>
      <c r="P333" s="110" t="s">
        <v>1230</v>
      </c>
      <c r="Q333" s="117"/>
      <c r="R333" s="113" t="s">
        <v>42</v>
      </c>
      <c r="S333" s="101" t="str">
        <f t="shared" si="6"/>
        <v>Ok</v>
      </c>
      <c r="T333" s="6">
        <f>IFERROR(VLOOKUP(D333,'[1]2020 год'!$C:$J,8,0),IFERROR(VLOOKUP(D333,'[1]2020 год'!$C:$J,7,0),""))</f>
        <v>13847</v>
      </c>
    </row>
    <row r="334" spans="1:20" ht="42.6" thickTop="1" thickBot="1" x14ac:dyDescent="0.3">
      <c r="A334" s="107">
        <v>330</v>
      </c>
      <c r="B334" s="108" t="s">
        <v>367</v>
      </c>
      <c r="C334" s="108" t="s">
        <v>1285</v>
      </c>
      <c r="D334" s="108" t="s">
        <v>392</v>
      </c>
      <c r="E334" s="124">
        <v>44386</v>
      </c>
      <c r="F334" s="109" t="s">
        <v>1230</v>
      </c>
      <c r="G334" s="110" t="s">
        <v>1230</v>
      </c>
      <c r="H334" s="110" t="s">
        <v>1230</v>
      </c>
      <c r="I334" s="111" t="s">
        <v>1333</v>
      </c>
      <c r="J334" s="110" t="s">
        <v>1210</v>
      </c>
      <c r="K334" s="110" t="s">
        <v>1230</v>
      </c>
      <c r="L334" s="112">
        <v>3</v>
      </c>
      <c r="M334" s="112">
        <v>0</v>
      </c>
      <c r="N334" s="112">
        <v>1</v>
      </c>
      <c r="O334" s="110" t="s">
        <v>1210</v>
      </c>
      <c r="P334" s="110" t="s">
        <v>1230</v>
      </c>
      <c r="Q334" s="117"/>
      <c r="R334" s="113" t="s">
        <v>42</v>
      </c>
      <c r="S334" s="101" t="str">
        <f t="shared" si="6"/>
        <v>Ok</v>
      </c>
      <c r="T334" s="6">
        <f>IFERROR(VLOOKUP(D334,'[1]2020 год'!$C:$J,8,0),IFERROR(VLOOKUP(D334,'[1]2020 год'!$C:$J,7,0),""))</f>
        <v>44386</v>
      </c>
    </row>
    <row r="335" spans="1:20" ht="42.6" thickTop="1" thickBot="1" x14ac:dyDescent="0.3">
      <c r="A335" s="107">
        <v>331</v>
      </c>
      <c r="B335" s="108" t="s">
        <v>367</v>
      </c>
      <c r="C335" s="108" t="s">
        <v>1285</v>
      </c>
      <c r="D335" s="108" t="s">
        <v>393</v>
      </c>
      <c r="E335" s="124">
        <v>42174</v>
      </c>
      <c r="F335" s="109" t="s">
        <v>1230</v>
      </c>
      <c r="G335" s="110" t="s">
        <v>1230</v>
      </c>
      <c r="H335" s="110" t="s">
        <v>1230</v>
      </c>
      <c r="I335" s="111" t="s">
        <v>1333</v>
      </c>
      <c r="J335" s="110" t="s">
        <v>1210</v>
      </c>
      <c r="K335" s="110" t="s">
        <v>1230</v>
      </c>
      <c r="L335" s="112">
        <v>3</v>
      </c>
      <c r="M335" s="112">
        <v>0</v>
      </c>
      <c r="N335" s="112">
        <v>1</v>
      </c>
      <c r="O335" s="110" t="s">
        <v>1210</v>
      </c>
      <c r="P335" s="110" t="s">
        <v>1230</v>
      </c>
      <c r="Q335" s="117"/>
      <c r="R335" s="113" t="s">
        <v>42</v>
      </c>
      <c r="S335" s="101" t="str">
        <f t="shared" si="6"/>
        <v>Ok</v>
      </c>
      <c r="T335" s="6">
        <f>IFERROR(VLOOKUP(D335,'[1]2020 год'!$C:$J,8,0),IFERROR(VLOOKUP(D335,'[1]2020 год'!$C:$J,7,0),""))</f>
        <v>42174</v>
      </c>
    </row>
    <row r="336" spans="1:20" ht="42.6" thickTop="1" thickBot="1" x14ac:dyDescent="0.3">
      <c r="A336" s="107">
        <v>332</v>
      </c>
      <c r="B336" s="108" t="s">
        <v>367</v>
      </c>
      <c r="C336" s="108" t="s">
        <v>1286</v>
      </c>
      <c r="D336" s="108" t="s">
        <v>394</v>
      </c>
      <c r="E336" s="124">
        <v>918145</v>
      </c>
      <c r="F336" s="109" t="s">
        <v>1230</v>
      </c>
      <c r="G336" s="110" t="s">
        <v>1230</v>
      </c>
      <c r="H336" s="110" t="s">
        <v>1230</v>
      </c>
      <c r="I336" s="111" t="s">
        <v>1333</v>
      </c>
      <c r="J336" s="110" t="s">
        <v>1210</v>
      </c>
      <c r="K336" s="110" t="s">
        <v>1230</v>
      </c>
      <c r="L336" s="112">
        <v>2</v>
      </c>
      <c r="M336" s="112">
        <v>0</v>
      </c>
      <c r="N336" s="112">
        <v>1</v>
      </c>
      <c r="O336" s="110" t="s">
        <v>1210</v>
      </c>
      <c r="P336" s="110" t="s">
        <v>1230</v>
      </c>
      <c r="Q336" s="117"/>
      <c r="R336" s="113" t="s">
        <v>42</v>
      </c>
      <c r="S336" s="101" t="str">
        <f t="shared" si="6"/>
        <v>Ok</v>
      </c>
      <c r="T336" s="6">
        <f>IFERROR(VLOOKUP(D336,'[1]2020 год'!$C:$J,8,0),IFERROR(VLOOKUP(D336,'[1]2020 год'!$C:$J,7,0),""))</f>
        <v>918145</v>
      </c>
    </row>
    <row r="337" spans="1:20" ht="42.6" thickTop="1" thickBot="1" x14ac:dyDescent="0.3">
      <c r="A337" s="107">
        <v>333</v>
      </c>
      <c r="B337" s="108" t="s">
        <v>367</v>
      </c>
      <c r="C337" s="108" t="s">
        <v>1285</v>
      </c>
      <c r="D337" s="108" t="s">
        <v>395</v>
      </c>
      <c r="E337" s="124">
        <v>78149</v>
      </c>
      <c r="F337" s="109" t="s">
        <v>1230</v>
      </c>
      <c r="G337" s="110" t="s">
        <v>1230</v>
      </c>
      <c r="H337" s="110" t="s">
        <v>1230</v>
      </c>
      <c r="I337" s="111" t="s">
        <v>1333</v>
      </c>
      <c r="J337" s="110" t="s">
        <v>1210</v>
      </c>
      <c r="K337" s="110" t="s">
        <v>1230</v>
      </c>
      <c r="L337" s="112">
        <v>3</v>
      </c>
      <c r="M337" s="112">
        <v>0</v>
      </c>
      <c r="N337" s="112">
        <v>1</v>
      </c>
      <c r="O337" s="110" t="s">
        <v>1210</v>
      </c>
      <c r="P337" s="110" t="s">
        <v>1230</v>
      </c>
      <c r="Q337" s="117"/>
      <c r="R337" s="113" t="s">
        <v>42</v>
      </c>
      <c r="S337" s="101" t="str">
        <f t="shared" si="6"/>
        <v>Ok</v>
      </c>
      <c r="T337" s="6">
        <f>IFERROR(VLOOKUP(D337,'[1]2020 год'!$C:$J,8,0),IFERROR(VLOOKUP(D337,'[1]2020 год'!$C:$J,7,0),""))</f>
        <v>78149</v>
      </c>
    </row>
    <row r="338" spans="1:20" ht="42.6" thickTop="1" thickBot="1" x14ac:dyDescent="0.3">
      <c r="A338" s="107">
        <v>334</v>
      </c>
      <c r="B338" s="108" t="s">
        <v>367</v>
      </c>
      <c r="C338" s="108" t="s">
        <v>1285</v>
      </c>
      <c r="D338" s="108" t="s">
        <v>396</v>
      </c>
      <c r="E338" s="124">
        <v>13621</v>
      </c>
      <c r="F338" s="109" t="s">
        <v>1230</v>
      </c>
      <c r="G338" s="110" t="s">
        <v>1230</v>
      </c>
      <c r="H338" s="110" t="s">
        <v>1230</v>
      </c>
      <c r="I338" s="111" t="s">
        <v>1333</v>
      </c>
      <c r="J338" s="110" t="s">
        <v>1210</v>
      </c>
      <c r="K338" s="110" t="s">
        <v>1230</v>
      </c>
      <c r="L338" s="112">
        <v>3</v>
      </c>
      <c r="M338" s="112">
        <v>0</v>
      </c>
      <c r="N338" s="112">
        <v>1</v>
      </c>
      <c r="O338" s="110" t="s">
        <v>1210</v>
      </c>
      <c r="P338" s="110" t="s">
        <v>1230</v>
      </c>
      <c r="Q338" s="117"/>
      <c r="R338" s="113" t="s">
        <v>42</v>
      </c>
      <c r="S338" s="101" t="str">
        <f t="shared" si="6"/>
        <v>Ok</v>
      </c>
      <c r="T338" s="6">
        <f>IFERROR(VLOOKUP(D338,'[1]2020 год'!$C:$J,8,0),IFERROR(VLOOKUP(D338,'[1]2020 год'!$C:$J,7,0),""))</f>
        <v>13621</v>
      </c>
    </row>
    <row r="339" spans="1:20" ht="42.6" thickTop="1" thickBot="1" x14ac:dyDescent="0.3">
      <c r="A339" s="107">
        <v>335</v>
      </c>
      <c r="B339" s="108" t="s">
        <v>367</v>
      </c>
      <c r="C339" s="108" t="s">
        <v>1285</v>
      </c>
      <c r="D339" s="108" t="s">
        <v>397</v>
      </c>
      <c r="E339" s="124">
        <v>57822</v>
      </c>
      <c r="F339" s="109" t="s">
        <v>1230</v>
      </c>
      <c r="G339" s="110" t="s">
        <v>1230</v>
      </c>
      <c r="H339" s="110" t="s">
        <v>1230</v>
      </c>
      <c r="I339" s="111" t="s">
        <v>1333</v>
      </c>
      <c r="J339" s="110" t="s">
        <v>1210</v>
      </c>
      <c r="K339" s="110" t="s">
        <v>1230</v>
      </c>
      <c r="L339" s="112">
        <v>3</v>
      </c>
      <c r="M339" s="112">
        <v>0</v>
      </c>
      <c r="N339" s="112">
        <v>1</v>
      </c>
      <c r="O339" s="110" t="s">
        <v>1210</v>
      </c>
      <c r="P339" s="110" t="s">
        <v>1230</v>
      </c>
      <c r="Q339" s="117"/>
      <c r="R339" s="113" t="s">
        <v>42</v>
      </c>
      <c r="S339" s="101" t="str">
        <f t="shared" si="6"/>
        <v>Ok</v>
      </c>
      <c r="T339" s="6">
        <f>IFERROR(VLOOKUP(D339,'[1]2020 год'!$C:$J,8,0),IFERROR(VLOOKUP(D339,'[1]2020 год'!$C:$J,7,0),""))</f>
        <v>57822</v>
      </c>
    </row>
    <row r="340" spans="1:20" ht="42.6" thickTop="1" thickBot="1" x14ac:dyDescent="0.3">
      <c r="A340" s="107">
        <v>336</v>
      </c>
      <c r="B340" s="108" t="s">
        <v>367</v>
      </c>
      <c r="C340" s="108" t="s">
        <v>1285</v>
      </c>
      <c r="D340" s="108" t="s">
        <v>398</v>
      </c>
      <c r="E340" s="124">
        <v>48439</v>
      </c>
      <c r="F340" s="109" t="s">
        <v>1230</v>
      </c>
      <c r="G340" s="110" t="s">
        <v>1230</v>
      </c>
      <c r="H340" s="110" t="s">
        <v>1230</v>
      </c>
      <c r="I340" s="111" t="s">
        <v>1333</v>
      </c>
      <c r="J340" s="110" t="s">
        <v>1210</v>
      </c>
      <c r="K340" s="110" t="s">
        <v>1230</v>
      </c>
      <c r="L340" s="112">
        <v>3</v>
      </c>
      <c r="M340" s="112">
        <v>0</v>
      </c>
      <c r="N340" s="112">
        <v>1</v>
      </c>
      <c r="O340" s="110" t="s">
        <v>1210</v>
      </c>
      <c r="P340" s="110" t="s">
        <v>1230</v>
      </c>
      <c r="Q340" s="117"/>
      <c r="R340" s="113" t="s">
        <v>42</v>
      </c>
      <c r="S340" s="101" t="str">
        <f t="shared" si="6"/>
        <v>Ok</v>
      </c>
      <c r="T340" s="6">
        <f>IFERROR(VLOOKUP(D340,'[1]2020 год'!$C:$J,8,0),IFERROR(VLOOKUP(D340,'[1]2020 год'!$C:$J,7,0),""))</f>
        <v>48439</v>
      </c>
    </row>
    <row r="341" spans="1:20" ht="42.6" thickTop="1" thickBot="1" x14ac:dyDescent="0.3">
      <c r="A341" s="107">
        <v>337</v>
      </c>
      <c r="B341" s="108" t="s">
        <v>367</v>
      </c>
      <c r="C341" s="108" t="s">
        <v>1285</v>
      </c>
      <c r="D341" s="108" t="s">
        <v>399</v>
      </c>
      <c r="E341" s="124">
        <v>29241</v>
      </c>
      <c r="F341" s="109" t="s">
        <v>1230</v>
      </c>
      <c r="G341" s="110" t="s">
        <v>1230</v>
      </c>
      <c r="H341" s="110" t="s">
        <v>1230</v>
      </c>
      <c r="I341" s="111" t="s">
        <v>1333</v>
      </c>
      <c r="J341" s="110" t="s">
        <v>1210</v>
      </c>
      <c r="K341" s="110" t="s">
        <v>1230</v>
      </c>
      <c r="L341" s="112">
        <v>3</v>
      </c>
      <c r="M341" s="112">
        <v>0</v>
      </c>
      <c r="N341" s="112">
        <v>1</v>
      </c>
      <c r="O341" s="110" t="s">
        <v>1210</v>
      </c>
      <c r="P341" s="110" t="s">
        <v>1230</v>
      </c>
      <c r="Q341" s="117"/>
      <c r="R341" s="113" t="s">
        <v>42</v>
      </c>
      <c r="S341" s="101" t="str">
        <f t="shared" si="6"/>
        <v>Ok</v>
      </c>
      <c r="T341" s="6">
        <f>IFERROR(VLOOKUP(D341,'[1]2020 год'!$C:$J,8,0),IFERROR(VLOOKUP(D341,'[1]2020 год'!$C:$J,7,0),""))</f>
        <v>29241</v>
      </c>
    </row>
    <row r="342" spans="1:20" ht="42.6" thickTop="1" thickBot="1" x14ac:dyDescent="0.3">
      <c r="A342" s="107">
        <v>338</v>
      </c>
      <c r="B342" s="108" t="s">
        <v>367</v>
      </c>
      <c r="C342" s="108" t="s">
        <v>1285</v>
      </c>
      <c r="D342" s="108" t="s">
        <v>400</v>
      </c>
      <c r="E342" s="124">
        <v>59842</v>
      </c>
      <c r="F342" s="109" t="s">
        <v>1230</v>
      </c>
      <c r="G342" s="110" t="s">
        <v>1230</v>
      </c>
      <c r="H342" s="110" t="s">
        <v>1230</v>
      </c>
      <c r="I342" s="111" t="s">
        <v>1333</v>
      </c>
      <c r="J342" s="110" t="s">
        <v>1210</v>
      </c>
      <c r="K342" s="110" t="s">
        <v>1230</v>
      </c>
      <c r="L342" s="112">
        <v>3</v>
      </c>
      <c r="M342" s="112">
        <v>0</v>
      </c>
      <c r="N342" s="112">
        <v>1</v>
      </c>
      <c r="O342" s="110" t="s">
        <v>1210</v>
      </c>
      <c r="P342" s="110" t="s">
        <v>1230</v>
      </c>
      <c r="Q342" s="117"/>
      <c r="R342" s="113" t="s">
        <v>42</v>
      </c>
      <c r="S342" s="101" t="str">
        <f t="shared" si="6"/>
        <v>Ok</v>
      </c>
      <c r="T342" s="6">
        <f>IFERROR(VLOOKUP(D342,'[1]2020 год'!$C:$J,8,0),IFERROR(VLOOKUP(D342,'[1]2020 год'!$C:$J,7,0),""))</f>
        <v>59842</v>
      </c>
    </row>
    <row r="343" spans="1:20" ht="42.6" thickTop="1" thickBot="1" x14ac:dyDescent="0.3">
      <c r="A343" s="107">
        <v>339</v>
      </c>
      <c r="B343" s="108" t="s">
        <v>367</v>
      </c>
      <c r="C343" s="108" t="s">
        <v>1285</v>
      </c>
      <c r="D343" s="108" t="s">
        <v>401</v>
      </c>
      <c r="E343" s="124">
        <v>14828</v>
      </c>
      <c r="F343" s="109" t="s">
        <v>1230</v>
      </c>
      <c r="G343" s="110" t="s">
        <v>1230</v>
      </c>
      <c r="H343" s="110" t="s">
        <v>1230</v>
      </c>
      <c r="I343" s="111" t="s">
        <v>1333</v>
      </c>
      <c r="J343" s="110" t="s">
        <v>1210</v>
      </c>
      <c r="K343" s="110" t="s">
        <v>1230</v>
      </c>
      <c r="L343" s="112">
        <v>3</v>
      </c>
      <c r="M343" s="112">
        <v>0</v>
      </c>
      <c r="N343" s="112">
        <v>1</v>
      </c>
      <c r="O343" s="110" t="s">
        <v>1210</v>
      </c>
      <c r="P343" s="110" t="s">
        <v>1230</v>
      </c>
      <c r="Q343" s="117"/>
      <c r="R343" s="113" t="s">
        <v>42</v>
      </c>
      <c r="S343" s="101" t="str">
        <f t="shared" si="6"/>
        <v>Ok</v>
      </c>
      <c r="T343" s="6">
        <f>IFERROR(VLOOKUP(D343,'[1]2020 год'!$C:$J,8,0),IFERROR(VLOOKUP(D343,'[1]2020 год'!$C:$J,7,0),""))</f>
        <v>14828</v>
      </c>
    </row>
    <row r="344" spans="1:20" ht="42.6" thickTop="1" thickBot="1" x14ac:dyDescent="0.3">
      <c r="A344" s="107">
        <v>340</v>
      </c>
      <c r="B344" s="108" t="s">
        <v>367</v>
      </c>
      <c r="C344" s="108" t="s">
        <v>1285</v>
      </c>
      <c r="D344" s="108" t="s">
        <v>402</v>
      </c>
      <c r="E344" s="124">
        <v>36940</v>
      </c>
      <c r="F344" s="109" t="s">
        <v>1230</v>
      </c>
      <c r="G344" s="110" t="s">
        <v>1230</v>
      </c>
      <c r="H344" s="110" t="s">
        <v>1230</v>
      </c>
      <c r="I344" s="111" t="s">
        <v>1333</v>
      </c>
      <c r="J344" s="110" t="s">
        <v>1210</v>
      </c>
      <c r="K344" s="110" t="s">
        <v>1230</v>
      </c>
      <c r="L344" s="112">
        <v>3</v>
      </c>
      <c r="M344" s="112">
        <v>0</v>
      </c>
      <c r="N344" s="112">
        <v>1</v>
      </c>
      <c r="O344" s="110" t="s">
        <v>1210</v>
      </c>
      <c r="P344" s="110" t="s">
        <v>1230</v>
      </c>
      <c r="Q344" s="117"/>
      <c r="R344" s="113" t="s">
        <v>42</v>
      </c>
      <c r="S344" s="101" t="str">
        <f t="shared" si="6"/>
        <v>Ok</v>
      </c>
      <c r="T344" s="6">
        <f>IFERROR(VLOOKUP(D344,'[1]2020 год'!$C:$J,8,0),IFERROR(VLOOKUP(D344,'[1]2020 год'!$C:$J,7,0),""))</f>
        <v>36940</v>
      </c>
    </row>
    <row r="345" spans="1:20" ht="42.6" thickTop="1" thickBot="1" x14ac:dyDescent="0.3">
      <c r="A345" s="107">
        <v>341</v>
      </c>
      <c r="B345" s="108" t="s">
        <v>367</v>
      </c>
      <c r="C345" s="108" t="s">
        <v>1285</v>
      </c>
      <c r="D345" s="108" t="s">
        <v>403</v>
      </c>
      <c r="E345" s="124">
        <v>11742</v>
      </c>
      <c r="F345" s="109" t="s">
        <v>1230</v>
      </c>
      <c r="G345" s="110" t="s">
        <v>1230</v>
      </c>
      <c r="H345" s="110" t="s">
        <v>1230</v>
      </c>
      <c r="I345" s="111" t="s">
        <v>1333</v>
      </c>
      <c r="J345" s="110" t="s">
        <v>1210</v>
      </c>
      <c r="K345" s="110" t="s">
        <v>1230</v>
      </c>
      <c r="L345" s="112">
        <v>3</v>
      </c>
      <c r="M345" s="112">
        <v>0</v>
      </c>
      <c r="N345" s="112">
        <v>1</v>
      </c>
      <c r="O345" s="110" t="s">
        <v>1210</v>
      </c>
      <c r="P345" s="110" t="s">
        <v>1230</v>
      </c>
      <c r="Q345" s="117"/>
      <c r="R345" s="113" t="s">
        <v>42</v>
      </c>
      <c r="S345" s="101" t="str">
        <f t="shared" si="6"/>
        <v>Ok</v>
      </c>
      <c r="T345" s="6">
        <f>IFERROR(VLOOKUP(D345,'[1]2020 год'!$C:$J,8,0),IFERROR(VLOOKUP(D345,'[1]2020 год'!$C:$J,7,0),""))</f>
        <v>11742</v>
      </c>
    </row>
    <row r="346" spans="1:20" ht="42.6" thickTop="1" thickBot="1" x14ac:dyDescent="0.3">
      <c r="A346" s="107">
        <v>342</v>
      </c>
      <c r="B346" s="108" t="s">
        <v>367</v>
      </c>
      <c r="C346" s="108" t="s">
        <v>1285</v>
      </c>
      <c r="D346" s="108" t="s">
        <v>404</v>
      </c>
      <c r="E346" s="124">
        <v>16793</v>
      </c>
      <c r="F346" s="109" t="s">
        <v>1230</v>
      </c>
      <c r="G346" s="110" t="s">
        <v>1230</v>
      </c>
      <c r="H346" s="110" t="s">
        <v>1230</v>
      </c>
      <c r="I346" s="111" t="s">
        <v>1333</v>
      </c>
      <c r="J346" s="110" t="s">
        <v>1210</v>
      </c>
      <c r="K346" s="110" t="s">
        <v>1230</v>
      </c>
      <c r="L346" s="112">
        <v>3</v>
      </c>
      <c r="M346" s="112">
        <v>0</v>
      </c>
      <c r="N346" s="112">
        <v>1</v>
      </c>
      <c r="O346" s="110" t="s">
        <v>1210</v>
      </c>
      <c r="P346" s="110" t="s">
        <v>1230</v>
      </c>
      <c r="Q346" s="117"/>
      <c r="R346" s="113" t="s">
        <v>42</v>
      </c>
      <c r="S346" s="101" t="str">
        <f t="shared" si="6"/>
        <v>Ok</v>
      </c>
      <c r="T346" s="6">
        <f>IFERROR(VLOOKUP(D346,'[1]2020 год'!$C:$J,8,0),IFERROR(VLOOKUP(D346,'[1]2020 год'!$C:$J,7,0),""))</f>
        <v>16793</v>
      </c>
    </row>
    <row r="347" spans="1:20" ht="42.6" thickTop="1" thickBot="1" x14ac:dyDescent="0.3">
      <c r="A347" s="107">
        <v>343</v>
      </c>
      <c r="B347" s="108" t="s">
        <v>367</v>
      </c>
      <c r="C347" s="108" t="s">
        <v>1285</v>
      </c>
      <c r="D347" s="108" t="s">
        <v>405</v>
      </c>
      <c r="E347" s="124">
        <v>25014</v>
      </c>
      <c r="F347" s="109" t="s">
        <v>1230</v>
      </c>
      <c r="G347" s="110" t="s">
        <v>1230</v>
      </c>
      <c r="H347" s="110" t="s">
        <v>1230</v>
      </c>
      <c r="I347" s="111" t="s">
        <v>1333</v>
      </c>
      <c r="J347" s="110" t="s">
        <v>1210</v>
      </c>
      <c r="K347" s="110" t="s">
        <v>1230</v>
      </c>
      <c r="L347" s="112">
        <v>3</v>
      </c>
      <c r="M347" s="112">
        <v>0</v>
      </c>
      <c r="N347" s="112">
        <v>1</v>
      </c>
      <c r="O347" s="110" t="s">
        <v>1210</v>
      </c>
      <c r="P347" s="110" t="s">
        <v>1230</v>
      </c>
      <c r="Q347" s="117"/>
      <c r="R347" s="113" t="s">
        <v>42</v>
      </c>
      <c r="S347" s="101" t="str">
        <f t="shared" si="6"/>
        <v>Ok</v>
      </c>
      <c r="T347" s="6">
        <f>IFERROR(VLOOKUP(D347,'[1]2020 год'!$C:$J,8,0),IFERROR(VLOOKUP(D347,'[1]2020 год'!$C:$J,7,0),""))</f>
        <v>25014</v>
      </c>
    </row>
    <row r="348" spans="1:20" ht="42.6" thickTop="1" thickBot="1" x14ac:dyDescent="0.3">
      <c r="A348" s="107">
        <v>344</v>
      </c>
      <c r="B348" s="108" t="s">
        <v>367</v>
      </c>
      <c r="C348" s="108" t="s">
        <v>1285</v>
      </c>
      <c r="D348" s="108" t="s">
        <v>406</v>
      </c>
      <c r="E348" s="124">
        <v>35173</v>
      </c>
      <c r="F348" s="109" t="s">
        <v>1230</v>
      </c>
      <c r="G348" s="110" t="s">
        <v>1230</v>
      </c>
      <c r="H348" s="110" t="s">
        <v>1230</v>
      </c>
      <c r="I348" s="111" t="s">
        <v>1333</v>
      </c>
      <c r="J348" s="110" t="s">
        <v>1210</v>
      </c>
      <c r="K348" s="110" t="s">
        <v>1230</v>
      </c>
      <c r="L348" s="112">
        <v>3</v>
      </c>
      <c r="M348" s="112">
        <v>0</v>
      </c>
      <c r="N348" s="112">
        <v>1</v>
      </c>
      <c r="O348" s="110" t="s">
        <v>1210</v>
      </c>
      <c r="P348" s="110" t="s">
        <v>1230</v>
      </c>
      <c r="Q348" s="117"/>
      <c r="R348" s="113" t="s">
        <v>42</v>
      </c>
      <c r="S348" s="101" t="str">
        <f t="shared" si="6"/>
        <v>Ok</v>
      </c>
      <c r="T348" s="6">
        <f>IFERROR(VLOOKUP(D348,'[1]2020 год'!$C:$J,8,0),IFERROR(VLOOKUP(D348,'[1]2020 год'!$C:$J,7,0),""))</f>
        <v>35173</v>
      </c>
    </row>
    <row r="349" spans="1:20" ht="42.6" thickTop="1" thickBot="1" x14ac:dyDescent="0.3">
      <c r="A349" s="107">
        <v>345</v>
      </c>
      <c r="B349" s="108" t="s">
        <v>367</v>
      </c>
      <c r="C349" s="108" t="s">
        <v>1285</v>
      </c>
      <c r="D349" s="108" t="s">
        <v>407</v>
      </c>
      <c r="E349" s="124">
        <v>11971</v>
      </c>
      <c r="F349" s="109" t="s">
        <v>1230</v>
      </c>
      <c r="G349" s="110" t="s">
        <v>1230</v>
      </c>
      <c r="H349" s="110" t="s">
        <v>1230</v>
      </c>
      <c r="I349" s="111" t="s">
        <v>1333</v>
      </c>
      <c r="J349" s="110" t="s">
        <v>1210</v>
      </c>
      <c r="K349" s="110" t="s">
        <v>1230</v>
      </c>
      <c r="L349" s="112">
        <v>3</v>
      </c>
      <c r="M349" s="112">
        <v>0</v>
      </c>
      <c r="N349" s="112">
        <v>1</v>
      </c>
      <c r="O349" s="110" t="s">
        <v>1210</v>
      </c>
      <c r="P349" s="110" t="s">
        <v>1230</v>
      </c>
      <c r="Q349" s="117"/>
      <c r="R349" s="113" t="s">
        <v>42</v>
      </c>
      <c r="S349" s="101" t="str">
        <f t="shared" si="6"/>
        <v>Ok</v>
      </c>
      <c r="T349" s="6">
        <f>IFERROR(VLOOKUP(D349,'[1]2020 год'!$C:$J,8,0),IFERROR(VLOOKUP(D349,'[1]2020 год'!$C:$J,7,0),""))</f>
        <v>11971</v>
      </c>
    </row>
    <row r="350" spans="1:20" ht="42.6" thickTop="1" thickBot="1" x14ac:dyDescent="0.3">
      <c r="A350" s="107">
        <v>346</v>
      </c>
      <c r="B350" s="108" t="s">
        <v>367</v>
      </c>
      <c r="C350" s="108" t="s">
        <v>1285</v>
      </c>
      <c r="D350" s="108" t="s">
        <v>408</v>
      </c>
      <c r="E350" s="124">
        <v>10858</v>
      </c>
      <c r="F350" s="109" t="s">
        <v>1230</v>
      </c>
      <c r="G350" s="110" t="s">
        <v>1230</v>
      </c>
      <c r="H350" s="110" t="s">
        <v>1230</v>
      </c>
      <c r="I350" s="111" t="s">
        <v>1333</v>
      </c>
      <c r="J350" s="110" t="s">
        <v>1210</v>
      </c>
      <c r="K350" s="110" t="s">
        <v>1230</v>
      </c>
      <c r="L350" s="112">
        <v>3</v>
      </c>
      <c r="M350" s="112">
        <v>0</v>
      </c>
      <c r="N350" s="112">
        <v>1</v>
      </c>
      <c r="O350" s="110" t="s">
        <v>1210</v>
      </c>
      <c r="P350" s="110" t="s">
        <v>1230</v>
      </c>
      <c r="Q350" s="117"/>
      <c r="R350" s="113" t="s">
        <v>42</v>
      </c>
      <c r="S350" s="101" t="str">
        <f t="shared" si="6"/>
        <v>Ok</v>
      </c>
      <c r="T350" s="6">
        <f>IFERROR(VLOOKUP(D350,'[1]2020 год'!$C:$J,8,0),IFERROR(VLOOKUP(D350,'[1]2020 год'!$C:$J,7,0),""))</f>
        <v>10858</v>
      </c>
    </row>
    <row r="351" spans="1:20" ht="42.6" thickTop="1" thickBot="1" x14ac:dyDescent="0.3">
      <c r="A351" s="107">
        <v>347</v>
      </c>
      <c r="B351" s="108" t="s">
        <v>367</v>
      </c>
      <c r="C351" s="108" t="s">
        <v>1285</v>
      </c>
      <c r="D351" s="108" t="s">
        <v>409</v>
      </c>
      <c r="E351" s="124">
        <v>10032</v>
      </c>
      <c r="F351" s="109" t="s">
        <v>1230</v>
      </c>
      <c r="G351" s="110" t="s">
        <v>1230</v>
      </c>
      <c r="H351" s="110" t="s">
        <v>1230</v>
      </c>
      <c r="I351" s="111" t="s">
        <v>1333</v>
      </c>
      <c r="J351" s="110" t="s">
        <v>1210</v>
      </c>
      <c r="K351" s="110" t="s">
        <v>1230</v>
      </c>
      <c r="L351" s="112">
        <v>3</v>
      </c>
      <c r="M351" s="112">
        <v>0</v>
      </c>
      <c r="N351" s="112">
        <v>1</v>
      </c>
      <c r="O351" s="110" t="s">
        <v>1210</v>
      </c>
      <c r="P351" s="110" t="s">
        <v>1230</v>
      </c>
      <c r="Q351" s="117"/>
      <c r="R351" s="113" t="s">
        <v>42</v>
      </c>
      <c r="S351" s="101" t="str">
        <f t="shared" si="6"/>
        <v>Ok</v>
      </c>
      <c r="T351" s="6">
        <f>IFERROR(VLOOKUP(D351,'[1]2020 год'!$C:$J,8,0),IFERROR(VLOOKUP(D351,'[1]2020 год'!$C:$J,7,0),""))</f>
        <v>10032</v>
      </c>
    </row>
    <row r="352" spans="1:20" ht="42.6" thickTop="1" thickBot="1" x14ac:dyDescent="0.3">
      <c r="A352" s="107">
        <v>348</v>
      </c>
      <c r="B352" s="108" t="s">
        <v>367</v>
      </c>
      <c r="C352" s="108" t="s">
        <v>1285</v>
      </c>
      <c r="D352" s="108" t="s">
        <v>410</v>
      </c>
      <c r="E352" s="124">
        <v>19684</v>
      </c>
      <c r="F352" s="109" t="s">
        <v>1230</v>
      </c>
      <c r="G352" s="110" t="s">
        <v>1230</v>
      </c>
      <c r="H352" s="110" t="s">
        <v>1230</v>
      </c>
      <c r="I352" s="111" t="s">
        <v>1333</v>
      </c>
      <c r="J352" s="110" t="s">
        <v>1210</v>
      </c>
      <c r="K352" s="110" t="s">
        <v>1230</v>
      </c>
      <c r="L352" s="112">
        <v>3</v>
      </c>
      <c r="M352" s="112">
        <v>0</v>
      </c>
      <c r="N352" s="112">
        <v>1</v>
      </c>
      <c r="O352" s="110" t="s">
        <v>1210</v>
      </c>
      <c r="P352" s="110" t="s">
        <v>1230</v>
      </c>
      <c r="Q352" s="117"/>
      <c r="R352" s="113" t="s">
        <v>42</v>
      </c>
      <c r="S352" s="101" t="str">
        <f t="shared" si="6"/>
        <v>Ok</v>
      </c>
      <c r="T352" s="6">
        <f>IFERROR(VLOOKUP(D352,'[1]2020 год'!$C:$J,8,0),IFERROR(VLOOKUP(D352,'[1]2020 год'!$C:$J,7,0),""))</f>
        <v>19684</v>
      </c>
    </row>
    <row r="353" spans="1:20" ht="42.6" thickTop="1" thickBot="1" x14ac:dyDescent="0.3">
      <c r="A353" s="107">
        <v>349</v>
      </c>
      <c r="B353" s="108" t="s">
        <v>367</v>
      </c>
      <c r="C353" s="108" t="s">
        <v>1286</v>
      </c>
      <c r="D353" s="108" t="s">
        <v>411</v>
      </c>
      <c r="E353" s="124">
        <v>275197</v>
      </c>
      <c r="F353" s="109" t="s">
        <v>1230</v>
      </c>
      <c r="G353" s="110" t="s">
        <v>1230</v>
      </c>
      <c r="H353" s="110" t="s">
        <v>1230</v>
      </c>
      <c r="I353" s="111" t="s">
        <v>1333</v>
      </c>
      <c r="J353" s="110" t="s">
        <v>1210</v>
      </c>
      <c r="K353" s="110" t="s">
        <v>1230</v>
      </c>
      <c r="L353" s="112">
        <v>2</v>
      </c>
      <c r="M353" s="112">
        <v>0</v>
      </c>
      <c r="N353" s="112">
        <v>1</v>
      </c>
      <c r="O353" s="110" t="s">
        <v>1210</v>
      </c>
      <c r="P353" s="110" t="s">
        <v>1230</v>
      </c>
      <c r="Q353" s="117"/>
      <c r="R353" s="113" t="s">
        <v>42</v>
      </c>
      <c r="S353" s="101" t="str">
        <f t="shared" si="6"/>
        <v>Ok</v>
      </c>
      <c r="T353" s="6">
        <f>IFERROR(VLOOKUP(D353,'[1]2020 год'!$C:$J,8,0),IFERROR(VLOOKUP(D353,'[1]2020 год'!$C:$J,7,0),""))</f>
        <v>275197</v>
      </c>
    </row>
    <row r="354" spans="1:20" ht="42.6" thickTop="1" thickBot="1" x14ac:dyDescent="0.3">
      <c r="A354" s="107">
        <v>350</v>
      </c>
      <c r="B354" s="108" t="s">
        <v>367</v>
      </c>
      <c r="C354" s="108" t="s">
        <v>1285</v>
      </c>
      <c r="D354" s="108" t="s">
        <v>412</v>
      </c>
      <c r="E354" s="124">
        <v>24754</v>
      </c>
      <c r="F354" s="109" t="s">
        <v>1230</v>
      </c>
      <c r="G354" s="110" t="s">
        <v>1230</v>
      </c>
      <c r="H354" s="110" t="s">
        <v>1230</v>
      </c>
      <c r="I354" s="111" t="s">
        <v>1333</v>
      </c>
      <c r="J354" s="110" t="s">
        <v>1210</v>
      </c>
      <c r="K354" s="110" t="s">
        <v>1230</v>
      </c>
      <c r="L354" s="112">
        <v>3</v>
      </c>
      <c r="M354" s="112">
        <v>0</v>
      </c>
      <c r="N354" s="112">
        <v>1</v>
      </c>
      <c r="O354" s="110" t="s">
        <v>1210</v>
      </c>
      <c r="P354" s="110" t="s">
        <v>1230</v>
      </c>
      <c r="Q354" s="117"/>
      <c r="R354" s="113" t="s">
        <v>42</v>
      </c>
      <c r="S354" s="101" t="str">
        <f t="shared" si="6"/>
        <v>Ok</v>
      </c>
      <c r="T354" s="6">
        <f>IFERROR(VLOOKUP(D354,'[1]2020 год'!$C:$J,8,0),IFERROR(VLOOKUP(D354,'[1]2020 год'!$C:$J,7,0),""))</f>
        <v>24754</v>
      </c>
    </row>
    <row r="355" spans="1:20" ht="42.6" thickTop="1" thickBot="1" x14ac:dyDescent="0.3">
      <c r="A355" s="107">
        <v>351</v>
      </c>
      <c r="B355" s="108" t="s">
        <v>367</v>
      </c>
      <c r="C355" s="108" t="s">
        <v>1285</v>
      </c>
      <c r="D355" s="108" t="s">
        <v>413</v>
      </c>
      <c r="E355" s="124">
        <v>11252</v>
      </c>
      <c r="F355" s="109" t="s">
        <v>1230</v>
      </c>
      <c r="G355" s="110" t="s">
        <v>1230</v>
      </c>
      <c r="H355" s="110" t="s">
        <v>1230</v>
      </c>
      <c r="I355" s="111" t="s">
        <v>1333</v>
      </c>
      <c r="J355" s="110" t="s">
        <v>1210</v>
      </c>
      <c r="K355" s="110" t="s">
        <v>1230</v>
      </c>
      <c r="L355" s="112">
        <v>3</v>
      </c>
      <c r="M355" s="112">
        <v>0</v>
      </c>
      <c r="N355" s="112">
        <v>1</v>
      </c>
      <c r="O355" s="110" t="s">
        <v>1210</v>
      </c>
      <c r="P355" s="110" t="s">
        <v>1230</v>
      </c>
      <c r="Q355" s="117"/>
      <c r="R355" s="113" t="s">
        <v>42</v>
      </c>
      <c r="S355" s="101" t="str">
        <f t="shared" si="6"/>
        <v>Ok</v>
      </c>
      <c r="T355" s="6">
        <f>IFERROR(VLOOKUP(D355,'[1]2020 год'!$C:$J,8,0),IFERROR(VLOOKUP(D355,'[1]2020 год'!$C:$J,7,0),""))</f>
        <v>11252</v>
      </c>
    </row>
    <row r="356" spans="1:20" ht="42.6" thickTop="1" thickBot="1" x14ac:dyDescent="0.3">
      <c r="A356" s="107">
        <v>352</v>
      </c>
      <c r="B356" s="108" t="s">
        <v>367</v>
      </c>
      <c r="C356" s="108" t="s">
        <v>1285</v>
      </c>
      <c r="D356" s="108" t="s">
        <v>414</v>
      </c>
      <c r="E356" s="124">
        <v>23204</v>
      </c>
      <c r="F356" s="109" t="s">
        <v>1230</v>
      </c>
      <c r="G356" s="110" t="s">
        <v>1230</v>
      </c>
      <c r="H356" s="110" t="s">
        <v>1230</v>
      </c>
      <c r="I356" s="111" t="s">
        <v>1333</v>
      </c>
      <c r="J356" s="110" t="s">
        <v>1210</v>
      </c>
      <c r="K356" s="110" t="s">
        <v>1230</v>
      </c>
      <c r="L356" s="112">
        <v>3</v>
      </c>
      <c r="M356" s="112">
        <v>0</v>
      </c>
      <c r="N356" s="112">
        <v>1</v>
      </c>
      <c r="O356" s="110" t="s">
        <v>1210</v>
      </c>
      <c r="P356" s="110" t="s">
        <v>1230</v>
      </c>
      <c r="Q356" s="117"/>
      <c r="R356" s="113" t="s">
        <v>42</v>
      </c>
      <c r="S356" s="101" t="str">
        <f t="shared" si="6"/>
        <v>Ok</v>
      </c>
      <c r="T356" s="6">
        <f>IFERROR(VLOOKUP(D356,'[1]2020 год'!$C:$J,8,0),IFERROR(VLOOKUP(D356,'[1]2020 год'!$C:$J,7,0),""))</f>
        <v>23204</v>
      </c>
    </row>
    <row r="357" spans="1:20" ht="42.6" thickTop="1" thickBot="1" x14ac:dyDescent="0.3">
      <c r="A357" s="107">
        <v>353</v>
      </c>
      <c r="B357" s="108" t="s">
        <v>367</v>
      </c>
      <c r="C357" s="108" t="s">
        <v>1285</v>
      </c>
      <c r="D357" s="108" t="s">
        <v>415</v>
      </c>
      <c r="E357" s="124">
        <v>31327</v>
      </c>
      <c r="F357" s="109" t="s">
        <v>1230</v>
      </c>
      <c r="G357" s="110" t="s">
        <v>1230</v>
      </c>
      <c r="H357" s="110" t="s">
        <v>1230</v>
      </c>
      <c r="I357" s="111" t="s">
        <v>1333</v>
      </c>
      <c r="J357" s="110" t="s">
        <v>1210</v>
      </c>
      <c r="K357" s="110" t="s">
        <v>1230</v>
      </c>
      <c r="L357" s="112">
        <v>3</v>
      </c>
      <c r="M357" s="112">
        <v>0</v>
      </c>
      <c r="N357" s="112">
        <v>1</v>
      </c>
      <c r="O357" s="110" t="s">
        <v>1210</v>
      </c>
      <c r="P357" s="110" t="s">
        <v>1230</v>
      </c>
      <c r="Q357" s="117"/>
      <c r="R357" s="113" t="s">
        <v>42</v>
      </c>
      <c r="S357" s="101" t="str">
        <f t="shared" si="6"/>
        <v>Ok</v>
      </c>
      <c r="T357" s="6">
        <f>IFERROR(VLOOKUP(D357,'[1]2020 год'!$C:$J,8,0),IFERROR(VLOOKUP(D357,'[1]2020 год'!$C:$J,7,0),""))</f>
        <v>31327</v>
      </c>
    </row>
    <row r="358" spans="1:20" ht="42.6" thickTop="1" thickBot="1" x14ac:dyDescent="0.3">
      <c r="A358" s="107">
        <v>354</v>
      </c>
      <c r="B358" s="108" t="s">
        <v>367</v>
      </c>
      <c r="C358" s="108" t="s">
        <v>1285</v>
      </c>
      <c r="D358" s="108" t="s">
        <v>416</v>
      </c>
      <c r="E358" s="124">
        <v>13554</v>
      </c>
      <c r="F358" s="109" t="s">
        <v>1230</v>
      </c>
      <c r="G358" s="110" t="s">
        <v>1230</v>
      </c>
      <c r="H358" s="110" t="s">
        <v>1230</v>
      </c>
      <c r="I358" s="111" t="s">
        <v>1333</v>
      </c>
      <c r="J358" s="110" t="s">
        <v>1210</v>
      </c>
      <c r="K358" s="110" t="s">
        <v>1230</v>
      </c>
      <c r="L358" s="112">
        <v>3</v>
      </c>
      <c r="M358" s="112">
        <v>0</v>
      </c>
      <c r="N358" s="112">
        <v>1</v>
      </c>
      <c r="O358" s="110" t="s">
        <v>1210</v>
      </c>
      <c r="P358" s="110" t="s">
        <v>1230</v>
      </c>
      <c r="Q358" s="117"/>
      <c r="R358" s="113" t="s">
        <v>42</v>
      </c>
      <c r="S358" s="101" t="str">
        <f t="shared" si="6"/>
        <v>Ok</v>
      </c>
      <c r="T358" s="6">
        <f>IFERROR(VLOOKUP(D358,'[1]2020 год'!$C:$J,8,0),IFERROR(VLOOKUP(D358,'[1]2020 год'!$C:$J,7,0),""))</f>
        <v>13554</v>
      </c>
    </row>
    <row r="359" spans="1:20" ht="42.6" thickTop="1" thickBot="1" x14ac:dyDescent="0.3">
      <c r="A359" s="107">
        <v>355</v>
      </c>
      <c r="B359" s="108" t="s">
        <v>367</v>
      </c>
      <c r="C359" s="108" t="s">
        <v>1285</v>
      </c>
      <c r="D359" s="108" t="s">
        <v>417</v>
      </c>
      <c r="E359" s="124">
        <v>11544</v>
      </c>
      <c r="F359" s="109" t="s">
        <v>1230</v>
      </c>
      <c r="G359" s="110" t="s">
        <v>1230</v>
      </c>
      <c r="H359" s="110" t="s">
        <v>1230</v>
      </c>
      <c r="I359" s="111" t="s">
        <v>1333</v>
      </c>
      <c r="J359" s="110" t="s">
        <v>1210</v>
      </c>
      <c r="K359" s="110" t="s">
        <v>1230</v>
      </c>
      <c r="L359" s="112">
        <v>3</v>
      </c>
      <c r="M359" s="112">
        <v>0</v>
      </c>
      <c r="N359" s="112">
        <v>1</v>
      </c>
      <c r="O359" s="110" t="s">
        <v>1210</v>
      </c>
      <c r="P359" s="110" t="s">
        <v>1230</v>
      </c>
      <c r="Q359" s="117"/>
      <c r="R359" s="113" t="s">
        <v>42</v>
      </c>
      <c r="S359" s="101" t="str">
        <f t="shared" si="6"/>
        <v>Ok</v>
      </c>
      <c r="T359" s="6">
        <f>IFERROR(VLOOKUP(D359,'[1]2020 год'!$C:$J,8,0),IFERROR(VLOOKUP(D359,'[1]2020 год'!$C:$J,7,0),""))</f>
        <v>11544</v>
      </c>
    </row>
    <row r="360" spans="1:20" ht="42.6" thickTop="1" thickBot="1" x14ac:dyDescent="0.3">
      <c r="A360" s="107">
        <v>356</v>
      </c>
      <c r="B360" s="108" t="s">
        <v>367</v>
      </c>
      <c r="C360" s="108" t="s">
        <v>1285</v>
      </c>
      <c r="D360" s="108" t="s">
        <v>418</v>
      </c>
      <c r="E360" s="124">
        <v>12004</v>
      </c>
      <c r="F360" s="109" t="s">
        <v>1230</v>
      </c>
      <c r="G360" s="110" t="s">
        <v>1230</v>
      </c>
      <c r="H360" s="110" t="s">
        <v>1230</v>
      </c>
      <c r="I360" s="111" t="s">
        <v>1333</v>
      </c>
      <c r="J360" s="110" t="s">
        <v>1210</v>
      </c>
      <c r="K360" s="110" t="s">
        <v>1230</v>
      </c>
      <c r="L360" s="112">
        <v>3</v>
      </c>
      <c r="M360" s="112">
        <v>0</v>
      </c>
      <c r="N360" s="112">
        <v>1</v>
      </c>
      <c r="O360" s="110" t="s">
        <v>1210</v>
      </c>
      <c r="P360" s="110" t="s">
        <v>1230</v>
      </c>
      <c r="Q360" s="117"/>
      <c r="R360" s="113" t="s">
        <v>42</v>
      </c>
      <c r="S360" s="101" t="str">
        <f t="shared" si="6"/>
        <v>Ok</v>
      </c>
      <c r="T360" s="6">
        <f>IFERROR(VLOOKUP(D360,'[1]2020 год'!$C:$J,8,0),IFERROR(VLOOKUP(D360,'[1]2020 год'!$C:$J,7,0),""))</f>
        <v>12004</v>
      </c>
    </row>
    <row r="361" spans="1:20" ht="42.6" thickTop="1" thickBot="1" x14ac:dyDescent="0.3">
      <c r="A361" s="107">
        <v>357</v>
      </c>
      <c r="B361" s="108" t="s">
        <v>367</v>
      </c>
      <c r="C361" s="108" t="s">
        <v>1285</v>
      </c>
      <c r="D361" s="108" t="s">
        <v>419</v>
      </c>
      <c r="E361" s="124">
        <v>26626</v>
      </c>
      <c r="F361" s="109" t="s">
        <v>1230</v>
      </c>
      <c r="G361" s="110" t="s">
        <v>1230</v>
      </c>
      <c r="H361" s="110" t="s">
        <v>1230</v>
      </c>
      <c r="I361" s="111" t="s">
        <v>1333</v>
      </c>
      <c r="J361" s="110" t="s">
        <v>1210</v>
      </c>
      <c r="K361" s="110" t="s">
        <v>1230</v>
      </c>
      <c r="L361" s="112">
        <v>3</v>
      </c>
      <c r="M361" s="112">
        <v>0</v>
      </c>
      <c r="N361" s="112">
        <v>1</v>
      </c>
      <c r="O361" s="110" t="s">
        <v>1210</v>
      </c>
      <c r="P361" s="110" t="s">
        <v>1230</v>
      </c>
      <c r="Q361" s="117"/>
      <c r="R361" s="113" t="s">
        <v>42</v>
      </c>
      <c r="S361" s="101" t="str">
        <f t="shared" si="6"/>
        <v>Ok</v>
      </c>
      <c r="T361" s="6">
        <f>IFERROR(VLOOKUP(D361,'[1]2020 год'!$C:$J,8,0),IFERROR(VLOOKUP(D361,'[1]2020 год'!$C:$J,7,0),""))</f>
        <v>26626</v>
      </c>
    </row>
    <row r="362" spans="1:20" ht="42.6" thickTop="1" thickBot="1" x14ac:dyDescent="0.3">
      <c r="A362" s="107">
        <v>358</v>
      </c>
      <c r="B362" s="108" t="s">
        <v>367</v>
      </c>
      <c r="C362" s="108" t="s">
        <v>1285</v>
      </c>
      <c r="D362" s="108" t="s">
        <v>420</v>
      </c>
      <c r="E362" s="124">
        <v>32180</v>
      </c>
      <c r="F362" s="109" t="s">
        <v>1230</v>
      </c>
      <c r="G362" s="110" t="s">
        <v>1230</v>
      </c>
      <c r="H362" s="110" t="s">
        <v>1230</v>
      </c>
      <c r="I362" s="111" t="s">
        <v>1333</v>
      </c>
      <c r="J362" s="110" t="s">
        <v>1210</v>
      </c>
      <c r="K362" s="110" t="s">
        <v>1230</v>
      </c>
      <c r="L362" s="112">
        <v>3</v>
      </c>
      <c r="M362" s="112">
        <v>0</v>
      </c>
      <c r="N362" s="112">
        <v>1</v>
      </c>
      <c r="O362" s="110" t="s">
        <v>1210</v>
      </c>
      <c r="P362" s="110" t="s">
        <v>1230</v>
      </c>
      <c r="Q362" s="117"/>
      <c r="R362" s="113" t="s">
        <v>42</v>
      </c>
      <c r="S362" s="101" t="str">
        <f t="shared" si="6"/>
        <v>Ok</v>
      </c>
      <c r="T362" s="6">
        <f>IFERROR(VLOOKUP(D362,'[1]2020 год'!$C:$J,8,0),IFERROR(VLOOKUP(D362,'[1]2020 год'!$C:$J,7,0),""))</f>
        <v>32180</v>
      </c>
    </row>
    <row r="363" spans="1:20" ht="42.6" thickTop="1" thickBot="1" x14ac:dyDescent="0.3">
      <c r="A363" s="107">
        <v>359</v>
      </c>
      <c r="B363" s="108" t="s">
        <v>367</v>
      </c>
      <c r="C363" s="108" t="s">
        <v>1285</v>
      </c>
      <c r="D363" s="108" t="s">
        <v>421</v>
      </c>
      <c r="E363" s="124">
        <v>10518</v>
      </c>
      <c r="F363" s="109" t="s">
        <v>1230</v>
      </c>
      <c r="G363" s="110" t="s">
        <v>1230</v>
      </c>
      <c r="H363" s="110" t="s">
        <v>1230</v>
      </c>
      <c r="I363" s="111" t="s">
        <v>1333</v>
      </c>
      <c r="J363" s="110" t="s">
        <v>1210</v>
      </c>
      <c r="K363" s="110" t="s">
        <v>1230</v>
      </c>
      <c r="L363" s="112">
        <v>3</v>
      </c>
      <c r="M363" s="112">
        <v>0</v>
      </c>
      <c r="N363" s="112">
        <v>1</v>
      </c>
      <c r="O363" s="110" t="s">
        <v>1210</v>
      </c>
      <c r="P363" s="110" t="s">
        <v>1230</v>
      </c>
      <c r="Q363" s="117"/>
      <c r="R363" s="113" t="s">
        <v>42</v>
      </c>
      <c r="S363" s="101" t="str">
        <f t="shared" si="6"/>
        <v>Ok</v>
      </c>
      <c r="T363" s="6">
        <f>IFERROR(VLOOKUP(D363,'[1]2020 год'!$C:$J,8,0),IFERROR(VLOOKUP(D363,'[1]2020 год'!$C:$J,7,0),""))</f>
        <v>10518</v>
      </c>
    </row>
    <row r="364" spans="1:20" ht="42.6" thickTop="1" thickBot="1" x14ac:dyDescent="0.3">
      <c r="A364" s="107">
        <v>360</v>
      </c>
      <c r="B364" s="108" t="s">
        <v>367</v>
      </c>
      <c r="C364" s="108" t="s">
        <v>1285</v>
      </c>
      <c r="D364" s="108" t="s">
        <v>422</v>
      </c>
      <c r="E364" s="124">
        <v>24867</v>
      </c>
      <c r="F364" s="109" t="s">
        <v>1230</v>
      </c>
      <c r="G364" s="110" t="s">
        <v>1230</v>
      </c>
      <c r="H364" s="110" t="s">
        <v>1230</v>
      </c>
      <c r="I364" s="111" t="s">
        <v>1333</v>
      </c>
      <c r="J364" s="110" t="s">
        <v>1210</v>
      </c>
      <c r="K364" s="110" t="s">
        <v>1230</v>
      </c>
      <c r="L364" s="112">
        <v>3</v>
      </c>
      <c r="M364" s="112">
        <v>0</v>
      </c>
      <c r="N364" s="112">
        <v>1</v>
      </c>
      <c r="O364" s="110" t="s">
        <v>1210</v>
      </c>
      <c r="P364" s="110" t="s">
        <v>1230</v>
      </c>
      <c r="Q364" s="117"/>
      <c r="R364" s="113" t="s">
        <v>42</v>
      </c>
      <c r="S364" s="101" t="str">
        <f t="shared" si="6"/>
        <v>Ok</v>
      </c>
      <c r="T364" s="6">
        <f>IFERROR(VLOOKUP(D364,'[1]2020 год'!$C:$J,8,0),IFERROR(VLOOKUP(D364,'[1]2020 год'!$C:$J,7,0),""))</f>
        <v>24867</v>
      </c>
    </row>
    <row r="365" spans="1:20" ht="42.6" thickTop="1" thickBot="1" x14ac:dyDescent="0.3">
      <c r="A365" s="107">
        <v>361</v>
      </c>
      <c r="B365" s="108" t="s">
        <v>367</v>
      </c>
      <c r="C365" s="108" t="s">
        <v>1285</v>
      </c>
      <c r="D365" s="108" t="s">
        <v>423</v>
      </c>
      <c r="E365" s="124">
        <v>66829</v>
      </c>
      <c r="F365" s="109" t="s">
        <v>1230</v>
      </c>
      <c r="G365" s="110" t="s">
        <v>1230</v>
      </c>
      <c r="H365" s="110" t="s">
        <v>1230</v>
      </c>
      <c r="I365" s="111" t="s">
        <v>1333</v>
      </c>
      <c r="J365" s="110" t="s">
        <v>1210</v>
      </c>
      <c r="K365" s="110" t="s">
        <v>1230</v>
      </c>
      <c r="L365" s="112">
        <v>3</v>
      </c>
      <c r="M365" s="112">
        <v>0</v>
      </c>
      <c r="N365" s="112">
        <v>1</v>
      </c>
      <c r="O365" s="110" t="s">
        <v>1210</v>
      </c>
      <c r="P365" s="110" t="s">
        <v>1230</v>
      </c>
      <c r="Q365" s="117"/>
      <c r="R365" s="113" t="s">
        <v>42</v>
      </c>
      <c r="S365" s="101" t="str">
        <f t="shared" si="6"/>
        <v>Ok</v>
      </c>
      <c r="T365" s="6">
        <f>IFERROR(VLOOKUP(D365,'[1]2020 год'!$C:$J,8,0),IFERROR(VLOOKUP(D365,'[1]2020 год'!$C:$J,7,0),""))</f>
        <v>66829</v>
      </c>
    </row>
    <row r="366" spans="1:20" ht="42.6" thickTop="1" thickBot="1" x14ac:dyDescent="0.3">
      <c r="A366" s="107">
        <v>362</v>
      </c>
      <c r="B366" s="108" t="s">
        <v>367</v>
      </c>
      <c r="C366" s="108" t="s">
        <v>1286</v>
      </c>
      <c r="D366" s="108" t="s">
        <v>424</v>
      </c>
      <c r="E366" s="124">
        <v>438726</v>
      </c>
      <c r="F366" s="109" t="s">
        <v>1230</v>
      </c>
      <c r="G366" s="110" t="s">
        <v>1230</v>
      </c>
      <c r="H366" s="110" t="s">
        <v>1230</v>
      </c>
      <c r="I366" s="111" t="s">
        <v>1333</v>
      </c>
      <c r="J366" s="110" t="s">
        <v>1210</v>
      </c>
      <c r="K366" s="110" t="s">
        <v>1230</v>
      </c>
      <c r="L366" s="112">
        <v>2</v>
      </c>
      <c r="M366" s="112">
        <v>0</v>
      </c>
      <c r="N366" s="112">
        <v>1</v>
      </c>
      <c r="O366" s="110" t="s">
        <v>1210</v>
      </c>
      <c r="P366" s="110" t="s">
        <v>1230</v>
      </c>
      <c r="Q366" s="117"/>
      <c r="R366" s="113" t="s">
        <v>42</v>
      </c>
      <c r="S366" s="101" t="str">
        <f t="shared" si="6"/>
        <v>Ok</v>
      </c>
      <c r="T366" s="6">
        <f>IFERROR(VLOOKUP(D366,'[1]2020 год'!$C:$J,8,0),IFERROR(VLOOKUP(D366,'[1]2020 год'!$C:$J,7,0),""))</f>
        <v>438726</v>
      </c>
    </row>
    <row r="367" spans="1:20" ht="42.6" thickTop="1" thickBot="1" x14ac:dyDescent="0.3">
      <c r="A367" s="107">
        <v>363</v>
      </c>
      <c r="B367" s="108" t="s">
        <v>367</v>
      </c>
      <c r="C367" s="108" t="s">
        <v>1285</v>
      </c>
      <c r="D367" s="108" t="s">
        <v>425</v>
      </c>
      <c r="E367" s="124">
        <v>13459</v>
      </c>
      <c r="F367" s="109" t="s">
        <v>1230</v>
      </c>
      <c r="G367" s="110" t="s">
        <v>1230</v>
      </c>
      <c r="H367" s="110" t="s">
        <v>1230</v>
      </c>
      <c r="I367" s="111" t="s">
        <v>1333</v>
      </c>
      <c r="J367" s="110" t="s">
        <v>1210</v>
      </c>
      <c r="K367" s="110" t="s">
        <v>1230</v>
      </c>
      <c r="L367" s="112">
        <v>3</v>
      </c>
      <c r="M367" s="112">
        <v>0</v>
      </c>
      <c r="N367" s="112">
        <v>1</v>
      </c>
      <c r="O367" s="110" t="s">
        <v>1210</v>
      </c>
      <c r="P367" s="110" t="s">
        <v>1230</v>
      </c>
      <c r="Q367" s="117"/>
      <c r="R367" s="113" t="s">
        <v>42</v>
      </c>
      <c r="S367" s="101" t="str">
        <f t="shared" si="6"/>
        <v>Ok</v>
      </c>
      <c r="T367" s="6">
        <f>IFERROR(VLOOKUP(D367,'[1]2020 год'!$C:$J,8,0),IFERROR(VLOOKUP(D367,'[1]2020 год'!$C:$J,7,0),""))</f>
        <v>13459</v>
      </c>
    </row>
    <row r="368" spans="1:20" ht="42.6" thickTop="1" thickBot="1" x14ac:dyDescent="0.3">
      <c r="A368" s="107">
        <v>364</v>
      </c>
      <c r="B368" s="108" t="s">
        <v>367</v>
      </c>
      <c r="C368" s="108" t="s">
        <v>1285</v>
      </c>
      <c r="D368" s="108" t="s">
        <v>426</v>
      </c>
      <c r="E368" s="124">
        <v>12998</v>
      </c>
      <c r="F368" s="109" t="s">
        <v>1230</v>
      </c>
      <c r="G368" s="110" t="s">
        <v>1230</v>
      </c>
      <c r="H368" s="110" t="s">
        <v>1230</v>
      </c>
      <c r="I368" s="111" t="s">
        <v>1333</v>
      </c>
      <c r="J368" s="110" t="s">
        <v>1210</v>
      </c>
      <c r="K368" s="110" t="s">
        <v>1230</v>
      </c>
      <c r="L368" s="112">
        <v>3</v>
      </c>
      <c r="M368" s="112">
        <v>0</v>
      </c>
      <c r="N368" s="112">
        <v>1</v>
      </c>
      <c r="O368" s="110" t="s">
        <v>1210</v>
      </c>
      <c r="P368" s="110" t="s">
        <v>1230</v>
      </c>
      <c r="Q368" s="117"/>
      <c r="R368" s="113" t="s">
        <v>42</v>
      </c>
      <c r="S368" s="101" t="str">
        <f t="shared" si="6"/>
        <v>Ok</v>
      </c>
      <c r="T368" s="6">
        <f>IFERROR(VLOOKUP(D368,'[1]2020 год'!$C:$J,8,0),IFERROR(VLOOKUP(D368,'[1]2020 год'!$C:$J,7,0),""))</f>
        <v>12998</v>
      </c>
    </row>
    <row r="369" spans="1:20" ht="42.6" thickTop="1" thickBot="1" x14ac:dyDescent="0.3">
      <c r="A369" s="107">
        <v>365</v>
      </c>
      <c r="B369" s="108" t="s">
        <v>367</v>
      </c>
      <c r="C369" s="108" t="s">
        <v>1285</v>
      </c>
      <c r="D369" s="108" t="s">
        <v>427</v>
      </c>
      <c r="E369" s="124">
        <v>29809</v>
      </c>
      <c r="F369" s="109" t="s">
        <v>1230</v>
      </c>
      <c r="G369" s="110" t="s">
        <v>1230</v>
      </c>
      <c r="H369" s="110" t="s">
        <v>1230</v>
      </c>
      <c r="I369" s="111" t="s">
        <v>1333</v>
      </c>
      <c r="J369" s="110" t="s">
        <v>1210</v>
      </c>
      <c r="K369" s="110" t="s">
        <v>1230</v>
      </c>
      <c r="L369" s="112">
        <v>3</v>
      </c>
      <c r="M369" s="112">
        <v>0</v>
      </c>
      <c r="N369" s="112">
        <v>1</v>
      </c>
      <c r="O369" s="110" t="s">
        <v>1210</v>
      </c>
      <c r="P369" s="110" t="s">
        <v>1230</v>
      </c>
      <c r="Q369" s="117"/>
      <c r="R369" s="113" t="s">
        <v>42</v>
      </c>
      <c r="S369" s="101" t="str">
        <f t="shared" si="6"/>
        <v>Ok</v>
      </c>
      <c r="T369" s="6">
        <f>IFERROR(VLOOKUP(D369,'[1]2020 год'!$C:$J,8,0),IFERROR(VLOOKUP(D369,'[1]2020 год'!$C:$J,7,0),""))</f>
        <v>29809</v>
      </c>
    </row>
    <row r="370" spans="1:20" ht="42.6" thickTop="1" thickBot="1" x14ac:dyDescent="0.3">
      <c r="A370" s="107">
        <v>366</v>
      </c>
      <c r="B370" s="108" t="s">
        <v>367</v>
      </c>
      <c r="C370" s="108" t="s">
        <v>1285</v>
      </c>
      <c r="D370" s="108" t="s">
        <v>428</v>
      </c>
      <c r="E370" s="124">
        <v>10610</v>
      </c>
      <c r="F370" s="109" t="s">
        <v>1230</v>
      </c>
      <c r="G370" s="110" t="s">
        <v>1230</v>
      </c>
      <c r="H370" s="110" t="s">
        <v>1230</v>
      </c>
      <c r="I370" s="111" t="s">
        <v>1333</v>
      </c>
      <c r="J370" s="110" t="s">
        <v>1210</v>
      </c>
      <c r="K370" s="110" t="s">
        <v>1230</v>
      </c>
      <c r="L370" s="112">
        <v>3</v>
      </c>
      <c r="M370" s="112">
        <v>0</v>
      </c>
      <c r="N370" s="112">
        <v>1</v>
      </c>
      <c r="O370" s="110" t="s">
        <v>1210</v>
      </c>
      <c r="P370" s="110" t="s">
        <v>1230</v>
      </c>
      <c r="Q370" s="117"/>
      <c r="R370" s="113" t="s">
        <v>42</v>
      </c>
      <c r="S370" s="101" t="str">
        <f t="shared" si="6"/>
        <v>Ok</v>
      </c>
      <c r="T370" s="6">
        <f>IFERROR(VLOOKUP(D370,'[1]2020 год'!$C:$J,8,0),IFERROR(VLOOKUP(D370,'[1]2020 год'!$C:$J,7,0),""))</f>
        <v>10610</v>
      </c>
    </row>
    <row r="371" spans="1:20" ht="42.6" thickTop="1" thickBot="1" x14ac:dyDescent="0.3">
      <c r="A371" s="107">
        <v>367</v>
      </c>
      <c r="B371" s="108" t="s">
        <v>367</v>
      </c>
      <c r="C371" s="108" t="s">
        <v>1285</v>
      </c>
      <c r="D371" s="108" t="s">
        <v>429</v>
      </c>
      <c r="E371" s="124">
        <v>10260</v>
      </c>
      <c r="F371" s="109" t="s">
        <v>1230</v>
      </c>
      <c r="G371" s="110" t="s">
        <v>1230</v>
      </c>
      <c r="H371" s="110" t="s">
        <v>1230</v>
      </c>
      <c r="I371" s="111" t="s">
        <v>1333</v>
      </c>
      <c r="J371" s="110" t="s">
        <v>1210</v>
      </c>
      <c r="K371" s="110" t="s">
        <v>1230</v>
      </c>
      <c r="L371" s="112">
        <v>3</v>
      </c>
      <c r="M371" s="112">
        <v>0</v>
      </c>
      <c r="N371" s="112">
        <v>1</v>
      </c>
      <c r="O371" s="110" t="s">
        <v>1210</v>
      </c>
      <c r="P371" s="110" t="s">
        <v>1230</v>
      </c>
      <c r="Q371" s="117"/>
      <c r="R371" s="113" t="s">
        <v>42</v>
      </c>
      <c r="S371" s="101" t="str">
        <f t="shared" si="6"/>
        <v>Ok</v>
      </c>
      <c r="T371" s="6">
        <f>IFERROR(VLOOKUP(D371,'[1]2020 год'!$C:$J,8,0),IFERROR(VLOOKUP(D371,'[1]2020 год'!$C:$J,7,0),""))</f>
        <v>10260</v>
      </c>
    </row>
    <row r="372" spans="1:20" ht="42.6" thickTop="1" thickBot="1" x14ac:dyDescent="0.3">
      <c r="A372" s="107">
        <v>368</v>
      </c>
      <c r="B372" s="108" t="s">
        <v>367</v>
      </c>
      <c r="C372" s="108" t="s">
        <v>1285</v>
      </c>
      <c r="D372" s="108" t="s">
        <v>430</v>
      </c>
      <c r="E372" s="124">
        <v>12955</v>
      </c>
      <c r="F372" s="109" t="s">
        <v>1230</v>
      </c>
      <c r="G372" s="110" t="s">
        <v>1230</v>
      </c>
      <c r="H372" s="110" t="s">
        <v>1230</v>
      </c>
      <c r="I372" s="111" t="s">
        <v>1333</v>
      </c>
      <c r="J372" s="110" t="s">
        <v>1210</v>
      </c>
      <c r="K372" s="110" t="s">
        <v>1230</v>
      </c>
      <c r="L372" s="112">
        <v>3</v>
      </c>
      <c r="M372" s="112">
        <v>0</v>
      </c>
      <c r="N372" s="112">
        <v>1</v>
      </c>
      <c r="O372" s="110" t="s">
        <v>1210</v>
      </c>
      <c r="P372" s="110" t="s">
        <v>1230</v>
      </c>
      <c r="Q372" s="117"/>
      <c r="R372" s="113" t="s">
        <v>42</v>
      </c>
      <c r="S372" s="101" t="str">
        <f t="shared" si="6"/>
        <v>Ok</v>
      </c>
      <c r="T372" s="6">
        <f>IFERROR(VLOOKUP(D372,'[1]2020 год'!$C:$J,8,0),IFERROR(VLOOKUP(D372,'[1]2020 год'!$C:$J,7,0),""))</f>
        <v>12955</v>
      </c>
    </row>
    <row r="373" spans="1:20" ht="42.6" thickTop="1" thickBot="1" x14ac:dyDescent="0.3">
      <c r="A373" s="107">
        <v>369</v>
      </c>
      <c r="B373" s="108" t="s">
        <v>367</v>
      </c>
      <c r="C373" s="108" t="s">
        <v>1285</v>
      </c>
      <c r="D373" s="108" t="s">
        <v>431</v>
      </c>
      <c r="E373" s="124">
        <v>17530</v>
      </c>
      <c r="F373" s="109" t="s">
        <v>1230</v>
      </c>
      <c r="G373" s="110" t="s">
        <v>1230</v>
      </c>
      <c r="H373" s="110" t="s">
        <v>1230</v>
      </c>
      <c r="I373" s="111" t="s">
        <v>1333</v>
      </c>
      <c r="J373" s="110" t="s">
        <v>1210</v>
      </c>
      <c r="K373" s="110" t="s">
        <v>1230</v>
      </c>
      <c r="L373" s="112">
        <v>3</v>
      </c>
      <c r="M373" s="112">
        <v>0</v>
      </c>
      <c r="N373" s="112">
        <v>1</v>
      </c>
      <c r="O373" s="110" t="s">
        <v>1210</v>
      </c>
      <c r="P373" s="110" t="s">
        <v>1230</v>
      </c>
      <c r="Q373" s="117"/>
      <c r="R373" s="113" t="s">
        <v>42</v>
      </c>
      <c r="S373" s="101" t="str">
        <f t="shared" si="6"/>
        <v>Ok</v>
      </c>
      <c r="T373" s="6">
        <f>IFERROR(VLOOKUP(D373,'[1]2020 год'!$C:$J,8,0),IFERROR(VLOOKUP(D373,'[1]2020 год'!$C:$J,7,0),""))</f>
        <v>17530</v>
      </c>
    </row>
    <row r="374" spans="1:20" ht="42.6" thickTop="1" thickBot="1" x14ac:dyDescent="0.3">
      <c r="A374" s="107">
        <v>370</v>
      </c>
      <c r="B374" s="108" t="s">
        <v>367</v>
      </c>
      <c r="C374" s="108" t="s">
        <v>1285</v>
      </c>
      <c r="D374" s="108" t="s">
        <v>432</v>
      </c>
      <c r="E374" s="124">
        <v>10027</v>
      </c>
      <c r="F374" s="109" t="s">
        <v>1230</v>
      </c>
      <c r="G374" s="110" t="s">
        <v>1230</v>
      </c>
      <c r="H374" s="110" t="s">
        <v>1230</v>
      </c>
      <c r="I374" s="111" t="s">
        <v>1333</v>
      </c>
      <c r="J374" s="110" t="s">
        <v>1210</v>
      </c>
      <c r="K374" s="110" t="s">
        <v>1230</v>
      </c>
      <c r="L374" s="112">
        <v>3</v>
      </c>
      <c r="M374" s="112">
        <v>0</v>
      </c>
      <c r="N374" s="112">
        <v>1</v>
      </c>
      <c r="O374" s="110" t="s">
        <v>1210</v>
      </c>
      <c r="P374" s="110" t="s">
        <v>1230</v>
      </c>
      <c r="Q374" s="117"/>
      <c r="R374" s="113" t="s">
        <v>42</v>
      </c>
      <c r="S374" s="101" t="str">
        <f t="shared" si="6"/>
        <v>Ok</v>
      </c>
      <c r="T374" s="6">
        <f>IFERROR(VLOOKUP(D374,'[1]2020 год'!$C:$J,8,0),IFERROR(VLOOKUP(D374,'[1]2020 год'!$C:$J,7,0),""))</f>
        <v>10027</v>
      </c>
    </row>
    <row r="375" spans="1:20" ht="42.6" thickTop="1" thickBot="1" x14ac:dyDescent="0.3">
      <c r="A375" s="107">
        <v>371</v>
      </c>
      <c r="B375" s="108" t="s">
        <v>367</v>
      </c>
      <c r="C375" s="108" t="s">
        <v>1285</v>
      </c>
      <c r="D375" s="108" t="s">
        <v>433</v>
      </c>
      <c r="E375" s="124">
        <v>25317</v>
      </c>
      <c r="F375" s="109" t="s">
        <v>1230</v>
      </c>
      <c r="G375" s="110" t="s">
        <v>1230</v>
      </c>
      <c r="H375" s="110" t="s">
        <v>1230</v>
      </c>
      <c r="I375" s="111" t="s">
        <v>1333</v>
      </c>
      <c r="J375" s="110" t="s">
        <v>1210</v>
      </c>
      <c r="K375" s="110" t="s">
        <v>1230</v>
      </c>
      <c r="L375" s="112">
        <v>3</v>
      </c>
      <c r="M375" s="112">
        <v>0</v>
      </c>
      <c r="N375" s="112">
        <v>1</v>
      </c>
      <c r="O375" s="110" t="s">
        <v>1210</v>
      </c>
      <c r="P375" s="110" t="s">
        <v>1230</v>
      </c>
      <c r="Q375" s="117"/>
      <c r="R375" s="113" t="s">
        <v>42</v>
      </c>
      <c r="S375" s="101" t="str">
        <f t="shared" si="6"/>
        <v>Ok</v>
      </c>
      <c r="T375" s="6">
        <f>IFERROR(VLOOKUP(D375,'[1]2020 год'!$C:$J,8,0),IFERROR(VLOOKUP(D375,'[1]2020 год'!$C:$J,7,0),""))</f>
        <v>25317</v>
      </c>
    </row>
    <row r="376" spans="1:20" ht="42.6" thickTop="1" thickBot="1" x14ac:dyDescent="0.3">
      <c r="A376" s="107">
        <v>372</v>
      </c>
      <c r="B376" s="108" t="s">
        <v>367</v>
      </c>
      <c r="C376" s="108" t="s">
        <v>1285</v>
      </c>
      <c r="D376" s="108" t="s">
        <v>434</v>
      </c>
      <c r="E376" s="124">
        <v>41133</v>
      </c>
      <c r="F376" s="109" t="s">
        <v>1230</v>
      </c>
      <c r="G376" s="110" t="s">
        <v>1230</v>
      </c>
      <c r="H376" s="110" t="s">
        <v>1230</v>
      </c>
      <c r="I376" s="111" t="s">
        <v>1333</v>
      </c>
      <c r="J376" s="110" t="s">
        <v>1210</v>
      </c>
      <c r="K376" s="110" t="s">
        <v>1230</v>
      </c>
      <c r="L376" s="112">
        <v>3</v>
      </c>
      <c r="M376" s="112">
        <v>0</v>
      </c>
      <c r="N376" s="112">
        <v>1</v>
      </c>
      <c r="O376" s="110" t="s">
        <v>1210</v>
      </c>
      <c r="P376" s="110" t="s">
        <v>1230</v>
      </c>
      <c r="Q376" s="117"/>
      <c r="R376" s="113" t="s">
        <v>42</v>
      </c>
      <c r="S376" s="101" t="str">
        <f t="shared" si="6"/>
        <v>Ok</v>
      </c>
      <c r="T376" s="6">
        <f>IFERROR(VLOOKUP(D376,'[1]2020 год'!$C:$J,8,0),IFERROR(VLOOKUP(D376,'[1]2020 год'!$C:$J,7,0),""))</f>
        <v>41133</v>
      </c>
    </row>
    <row r="377" spans="1:20" ht="42.6" thickTop="1" thickBot="1" x14ac:dyDescent="0.3">
      <c r="A377" s="107">
        <v>373</v>
      </c>
      <c r="B377" s="108" t="s">
        <v>367</v>
      </c>
      <c r="C377" s="108" t="s">
        <v>1285</v>
      </c>
      <c r="D377" s="108" t="s">
        <v>435</v>
      </c>
      <c r="E377" s="124">
        <v>51443</v>
      </c>
      <c r="F377" s="109" t="s">
        <v>1230</v>
      </c>
      <c r="G377" s="110" t="s">
        <v>1230</v>
      </c>
      <c r="H377" s="110" t="s">
        <v>1230</v>
      </c>
      <c r="I377" s="111" t="s">
        <v>1333</v>
      </c>
      <c r="J377" s="110" t="s">
        <v>1210</v>
      </c>
      <c r="K377" s="110" t="s">
        <v>1230</v>
      </c>
      <c r="L377" s="112">
        <v>3</v>
      </c>
      <c r="M377" s="112">
        <v>0</v>
      </c>
      <c r="N377" s="112">
        <v>1</v>
      </c>
      <c r="O377" s="110" t="s">
        <v>1210</v>
      </c>
      <c r="P377" s="110" t="s">
        <v>1230</v>
      </c>
      <c r="Q377" s="117"/>
      <c r="R377" s="113" t="s">
        <v>42</v>
      </c>
      <c r="S377" s="101" t="str">
        <f t="shared" si="6"/>
        <v>Ok</v>
      </c>
      <c r="T377" s="6">
        <f>IFERROR(VLOOKUP(D377,'[1]2020 год'!$C:$J,8,0),IFERROR(VLOOKUP(D377,'[1]2020 год'!$C:$J,7,0),""))</f>
        <v>51443</v>
      </c>
    </row>
    <row r="378" spans="1:20" ht="42.6" thickTop="1" thickBot="1" x14ac:dyDescent="0.3">
      <c r="A378" s="107">
        <v>374</v>
      </c>
      <c r="B378" s="108" t="s">
        <v>367</v>
      </c>
      <c r="C378" s="108" t="s">
        <v>1285</v>
      </c>
      <c r="D378" s="108" t="s">
        <v>436</v>
      </c>
      <c r="E378" s="124">
        <v>57771</v>
      </c>
      <c r="F378" s="109" t="s">
        <v>1230</v>
      </c>
      <c r="G378" s="110" t="s">
        <v>1230</v>
      </c>
      <c r="H378" s="110" t="s">
        <v>1230</v>
      </c>
      <c r="I378" s="111" t="s">
        <v>1333</v>
      </c>
      <c r="J378" s="110" t="s">
        <v>1210</v>
      </c>
      <c r="K378" s="110" t="s">
        <v>1230</v>
      </c>
      <c r="L378" s="112">
        <v>3</v>
      </c>
      <c r="M378" s="112">
        <v>0</v>
      </c>
      <c r="N378" s="112">
        <v>1</v>
      </c>
      <c r="O378" s="110" t="s">
        <v>1210</v>
      </c>
      <c r="P378" s="110" t="s">
        <v>1230</v>
      </c>
      <c r="Q378" s="117"/>
      <c r="R378" s="113" t="s">
        <v>42</v>
      </c>
      <c r="S378" s="101" t="str">
        <f t="shared" si="6"/>
        <v>Ok</v>
      </c>
      <c r="T378" s="6">
        <f>IFERROR(VLOOKUP(D378,'[1]2020 год'!$C:$J,8,0),IFERROR(VLOOKUP(D378,'[1]2020 год'!$C:$J,7,0),""))</f>
        <v>57771</v>
      </c>
    </row>
    <row r="379" spans="1:20" ht="42.6" thickTop="1" thickBot="1" x14ac:dyDescent="0.3">
      <c r="A379" s="107">
        <v>375</v>
      </c>
      <c r="B379" s="108" t="s">
        <v>367</v>
      </c>
      <c r="C379" s="108" t="s">
        <v>1285</v>
      </c>
      <c r="D379" s="108" t="s">
        <v>437</v>
      </c>
      <c r="E379" s="124">
        <v>61938</v>
      </c>
      <c r="F379" s="109" t="s">
        <v>1230</v>
      </c>
      <c r="G379" s="110" t="s">
        <v>1230</v>
      </c>
      <c r="H379" s="110" t="s">
        <v>1230</v>
      </c>
      <c r="I379" s="111" t="s">
        <v>1333</v>
      </c>
      <c r="J379" s="110" t="s">
        <v>1210</v>
      </c>
      <c r="K379" s="110" t="s">
        <v>1230</v>
      </c>
      <c r="L379" s="112">
        <v>3</v>
      </c>
      <c r="M379" s="112">
        <v>0</v>
      </c>
      <c r="N379" s="112">
        <v>1</v>
      </c>
      <c r="O379" s="110" t="s">
        <v>1210</v>
      </c>
      <c r="P379" s="110" t="s">
        <v>1230</v>
      </c>
      <c r="Q379" s="117"/>
      <c r="R379" s="113" t="s">
        <v>42</v>
      </c>
      <c r="S379" s="101" t="str">
        <f t="shared" si="6"/>
        <v>Ok</v>
      </c>
      <c r="T379" s="6">
        <f>IFERROR(VLOOKUP(D379,'[1]2020 год'!$C:$J,8,0),IFERROR(VLOOKUP(D379,'[1]2020 год'!$C:$J,7,0),""))</f>
        <v>61938</v>
      </c>
    </row>
    <row r="380" spans="1:20" ht="42.6" thickTop="1" thickBot="1" x14ac:dyDescent="0.3">
      <c r="A380" s="107">
        <v>376</v>
      </c>
      <c r="B380" s="108" t="s">
        <v>367</v>
      </c>
      <c r="C380" s="108" t="s">
        <v>1285</v>
      </c>
      <c r="D380" s="108" t="s">
        <v>438</v>
      </c>
      <c r="E380" s="124">
        <v>12409</v>
      </c>
      <c r="F380" s="109" t="s">
        <v>1230</v>
      </c>
      <c r="G380" s="110" t="s">
        <v>1230</v>
      </c>
      <c r="H380" s="110" t="s">
        <v>1230</v>
      </c>
      <c r="I380" s="111" t="s">
        <v>1333</v>
      </c>
      <c r="J380" s="110" t="s">
        <v>1210</v>
      </c>
      <c r="K380" s="110" t="s">
        <v>1230</v>
      </c>
      <c r="L380" s="112">
        <v>3</v>
      </c>
      <c r="M380" s="112">
        <v>0</v>
      </c>
      <c r="N380" s="112">
        <v>1</v>
      </c>
      <c r="O380" s="110" t="s">
        <v>1210</v>
      </c>
      <c r="P380" s="110" t="s">
        <v>1230</v>
      </c>
      <c r="Q380" s="117"/>
      <c r="R380" s="113" t="s">
        <v>42</v>
      </c>
      <c r="S380" s="101" t="str">
        <f t="shared" si="6"/>
        <v>Ok</v>
      </c>
      <c r="T380" s="6">
        <f>IFERROR(VLOOKUP(D380,'[1]2020 год'!$C:$J,8,0),IFERROR(VLOOKUP(D380,'[1]2020 год'!$C:$J,7,0),""))</f>
        <v>12409</v>
      </c>
    </row>
    <row r="381" spans="1:20" ht="42.6" thickTop="1" thickBot="1" x14ac:dyDescent="0.3">
      <c r="A381" s="107">
        <v>377</v>
      </c>
      <c r="B381" s="108" t="s">
        <v>367</v>
      </c>
      <c r="C381" s="108" t="s">
        <v>1285</v>
      </c>
      <c r="D381" s="108" t="s">
        <v>439</v>
      </c>
      <c r="E381" s="124">
        <v>40180</v>
      </c>
      <c r="F381" s="109" t="s">
        <v>1230</v>
      </c>
      <c r="G381" s="110" t="s">
        <v>1230</v>
      </c>
      <c r="H381" s="110" t="s">
        <v>1230</v>
      </c>
      <c r="I381" s="111" t="s">
        <v>1333</v>
      </c>
      <c r="J381" s="110" t="s">
        <v>1210</v>
      </c>
      <c r="K381" s="110" t="s">
        <v>1230</v>
      </c>
      <c r="L381" s="112">
        <v>3</v>
      </c>
      <c r="M381" s="112">
        <v>0</v>
      </c>
      <c r="N381" s="112">
        <v>1</v>
      </c>
      <c r="O381" s="110" t="s">
        <v>1210</v>
      </c>
      <c r="P381" s="110" t="s">
        <v>1230</v>
      </c>
      <c r="Q381" s="117"/>
      <c r="R381" s="113" t="s">
        <v>42</v>
      </c>
      <c r="S381" s="101" t="str">
        <f t="shared" si="6"/>
        <v>Ok</v>
      </c>
      <c r="T381" s="6">
        <f>IFERROR(VLOOKUP(D381,'[1]2020 год'!$C:$J,8,0),IFERROR(VLOOKUP(D381,'[1]2020 год'!$C:$J,7,0),""))</f>
        <v>40180</v>
      </c>
    </row>
    <row r="382" spans="1:20" ht="42.6" thickTop="1" thickBot="1" x14ac:dyDescent="0.3">
      <c r="A382" s="107">
        <v>378</v>
      </c>
      <c r="B382" s="108" t="s">
        <v>367</v>
      </c>
      <c r="C382" s="108" t="s">
        <v>1285</v>
      </c>
      <c r="D382" s="108" t="s">
        <v>440</v>
      </c>
      <c r="E382" s="124">
        <v>22315</v>
      </c>
      <c r="F382" s="109" t="s">
        <v>1230</v>
      </c>
      <c r="G382" s="110" t="s">
        <v>1230</v>
      </c>
      <c r="H382" s="110" t="s">
        <v>1230</v>
      </c>
      <c r="I382" s="111" t="s">
        <v>1333</v>
      </c>
      <c r="J382" s="110" t="s">
        <v>1210</v>
      </c>
      <c r="K382" s="110" t="s">
        <v>1230</v>
      </c>
      <c r="L382" s="112">
        <v>3</v>
      </c>
      <c r="M382" s="112">
        <v>0</v>
      </c>
      <c r="N382" s="112">
        <v>1</v>
      </c>
      <c r="O382" s="110" t="s">
        <v>1210</v>
      </c>
      <c r="P382" s="110" t="s">
        <v>1230</v>
      </c>
      <c r="Q382" s="117"/>
      <c r="R382" s="113" t="s">
        <v>42</v>
      </c>
      <c r="S382" s="101" t="str">
        <f t="shared" si="6"/>
        <v>Ok</v>
      </c>
      <c r="T382" s="6">
        <f>IFERROR(VLOOKUP(D382,'[1]2020 год'!$C:$J,8,0),IFERROR(VLOOKUP(D382,'[1]2020 год'!$C:$J,7,0),""))</f>
        <v>22315</v>
      </c>
    </row>
    <row r="383" spans="1:20" ht="42.6" thickTop="1" thickBot="1" x14ac:dyDescent="0.3">
      <c r="A383" s="107">
        <v>379</v>
      </c>
      <c r="B383" s="108" t="s">
        <v>367</v>
      </c>
      <c r="C383" s="108" t="s">
        <v>1285</v>
      </c>
      <c r="D383" s="108" t="s">
        <v>441</v>
      </c>
      <c r="E383" s="124">
        <v>17585</v>
      </c>
      <c r="F383" s="109" t="s">
        <v>1230</v>
      </c>
      <c r="G383" s="110" t="s">
        <v>1230</v>
      </c>
      <c r="H383" s="110" t="s">
        <v>1230</v>
      </c>
      <c r="I383" s="111" t="s">
        <v>1333</v>
      </c>
      <c r="J383" s="110" t="s">
        <v>1210</v>
      </c>
      <c r="K383" s="110" t="s">
        <v>1230</v>
      </c>
      <c r="L383" s="112">
        <v>3</v>
      </c>
      <c r="M383" s="112">
        <v>0</v>
      </c>
      <c r="N383" s="112">
        <v>1</v>
      </c>
      <c r="O383" s="110" t="s">
        <v>1210</v>
      </c>
      <c r="P383" s="110" t="s">
        <v>1230</v>
      </c>
      <c r="Q383" s="117"/>
      <c r="R383" s="113" t="s">
        <v>42</v>
      </c>
      <c r="S383" s="101" t="str">
        <f t="shared" si="6"/>
        <v>Ok</v>
      </c>
      <c r="T383" s="6">
        <f>IFERROR(VLOOKUP(D383,'[1]2020 год'!$C:$J,8,0),IFERROR(VLOOKUP(D383,'[1]2020 год'!$C:$J,7,0),""))</f>
        <v>17585</v>
      </c>
    </row>
    <row r="384" spans="1:20" ht="42.6" thickTop="1" thickBot="1" x14ac:dyDescent="0.3">
      <c r="A384" s="107">
        <v>380</v>
      </c>
      <c r="B384" s="108" t="s">
        <v>442</v>
      </c>
      <c r="C384" s="108" t="s">
        <v>1286</v>
      </c>
      <c r="D384" s="108" t="s">
        <v>443</v>
      </c>
      <c r="E384" s="124">
        <v>105092</v>
      </c>
      <c r="F384" s="109" t="s">
        <v>1230</v>
      </c>
      <c r="G384" s="110" t="s">
        <v>1230</v>
      </c>
      <c r="H384" s="110" t="s">
        <v>1230</v>
      </c>
      <c r="I384" s="111" t="s">
        <v>1333</v>
      </c>
      <c r="J384" s="110" t="s">
        <v>1210</v>
      </c>
      <c r="K384" s="110" t="s">
        <v>1230</v>
      </c>
      <c r="L384" s="112">
        <v>2</v>
      </c>
      <c r="M384" s="112">
        <v>0</v>
      </c>
      <c r="N384" s="112">
        <v>1</v>
      </c>
      <c r="O384" s="110" t="s">
        <v>1210</v>
      </c>
      <c r="P384" s="110" t="s">
        <v>1230</v>
      </c>
      <c r="Q384" s="117"/>
      <c r="R384" s="113" t="s">
        <v>46</v>
      </c>
      <c r="S384" s="101" t="str">
        <f t="shared" si="6"/>
        <v>Ok</v>
      </c>
      <c r="T384" s="6">
        <f>IFERROR(VLOOKUP(D384,'[1]2020 год'!$C:$J,8,0),IFERROR(VLOOKUP(D384,'[1]2020 год'!$C:$J,7,0),""))</f>
        <v>105092</v>
      </c>
    </row>
    <row r="385" spans="1:20" ht="42.6" thickTop="1" thickBot="1" x14ac:dyDescent="0.3">
      <c r="A385" s="107">
        <v>381</v>
      </c>
      <c r="B385" s="108" t="s">
        <v>442</v>
      </c>
      <c r="C385" s="108" t="s">
        <v>1285</v>
      </c>
      <c r="D385" s="108" t="s">
        <v>444</v>
      </c>
      <c r="E385" s="124">
        <v>20847</v>
      </c>
      <c r="F385" s="109" t="s">
        <v>1230</v>
      </c>
      <c r="G385" s="110" t="s">
        <v>1230</v>
      </c>
      <c r="H385" s="110" t="s">
        <v>1230</v>
      </c>
      <c r="I385" s="111" t="s">
        <v>1333</v>
      </c>
      <c r="J385" s="110" t="s">
        <v>1210</v>
      </c>
      <c r="K385" s="110" t="s">
        <v>1230</v>
      </c>
      <c r="L385" s="112">
        <v>3</v>
      </c>
      <c r="M385" s="112">
        <v>0</v>
      </c>
      <c r="N385" s="112">
        <v>1</v>
      </c>
      <c r="O385" s="110" t="s">
        <v>1210</v>
      </c>
      <c r="P385" s="110" t="s">
        <v>1230</v>
      </c>
      <c r="Q385" s="117"/>
      <c r="R385" s="113" t="s">
        <v>46</v>
      </c>
      <c r="S385" s="101" t="str">
        <f t="shared" si="6"/>
        <v>Ok</v>
      </c>
      <c r="T385" s="6">
        <f>IFERROR(VLOOKUP(D385,'[1]2020 год'!$C:$J,8,0),IFERROR(VLOOKUP(D385,'[1]2020 год'!$C:$J,7,0),""))</f>
        <v>20847</v>
      </c>
    </row>
    <row r="386" spans="1:20" ht="42.6" thickTop="1" thickBot="1" x14ac:dyDescent="0.3">
      <c r="A386" s="107">
        <v>382</v>
      </c>
      <c r="B386" s="108" t="s">
        <v>442</v>
      </c>
      <c r="C386" s="108" t="s">
        <v>1285</v>
      </c>
      <c r="D386" s="108" t="s">
        <v>445</v>
      </c>
      <c r="E386" s="124">
        <v>19819</v>
      </c>
      <c r="F386" s="109" t="s">
        <v>1230</v>
      </c>
      <c r="G386" s="110" t="s">
        <v>1230</v>
      </c>
      <c r="H386" s="110" t="s">
        <v>1230</v>
      </c>
      <c r="I386" s="111" t="s">
        <v>1333</v>
      </c>
      <c r="J386" s="110" t="s">
        <v>1210</v>
      </c>
      <c r="K386" s="110" t="s">
        <v>1230</v>
      </c>
      <c r="L386" s="112">
        <v>3</v>
      </c>
      <c r="M386" s="112">
        <v>0</v>
      </c>
      <c r="N386" s="112">
        <v>1</v>
      </c>
      <c r="O386" s="110" t="s">
        <v>1210</v>
      </c>
      <c r="P386" s="110" t="s">
        <v>1230</v>
      </c>
      <c r="Q386" s="117"/>
      <c r="R386" s="113" t="s">
        <v>46</v>
      </c>
      <c r="S386" s="101" t="str">
        <f t="shared" si="6"/>
        <v>Ok</v>
      </c>
      <c r="T386" s="6">
        <f>IFERROR(VLOOKUP(D386,'[1]2020 год'!$C:$J,8,0),IFERROR(VLOOKUP(D386,'[1]2020 год'!$C:$J,7,0),""))</f>
        <v>19819</v>
      </c>
    </row>
    <row r="387" spans="1:20" ht="42.6" thickTop="1" thickBot="1" x14ac:dyDescent="0.3">
      <c r="A387" s="107">
        <v>383</v>
      </c>
      <c r="B387" s="108" t="s">
        <v>442</v>
      </c>
      <c r="C387" s="108" t="s">
        <v>1285</v>
      </c>
      <c r="D387" s="108" t="s">
        <v>446</v>
      </c>
      <c r="E387" s="124">
        <v>11232</v>
      </c>
      <c r="F387" s="109" t="s">
        <v>1230</v>
      </c>
      <c r="G387" s="110" t="s">
        <v>1230</v>
      </c>
      <c r="H387" s="110" t="s">
        <v>1230</v>
      </c>
      <c r="I387" s="111" t="s">
        <v>1333</v>
      </c>
      <c r="J387" s="110" t="s">
        <v>1210</v>
      </c>
      <c r="K387" s="110" t="s">
        <v>1230</v>
      </c>
      <c r="L387" s="112">
        <v>3</v>
      </c>
      <c r="M387" s="112">
        <v>0</v>
      </c>
      <c r="N387" s="112">
        <v>1</v>
      </c>
      <c r="O387" s="110" t="s">
        <v>1210</v>
      </c>
      <c r="P387" s="110" t="s">
        <v>1230</v>
      </c>
      <c r="Q387" s="117"/>
      <c r="R387" s="113" t="s">
        <v>46</v>
      </c>
      <c r="S387" s="101" t="str">
        <f t="shared" si="6"/>
        <v>Ok</v>
      </c>
      <c r="T387" s="6">
        <f>IFERROR(VLOOKUP(D387,'[1]2020 год'!$C:$J,8,0),IFERROR(VLOOKUP(D387,'[1]2020 год'!$C:$J,7,0),""))</f>
        <v>11232</v>
      </c>
    </row>
    <row r="388" spans="1:20" ht="42.6" thickTop="1" thickBot="1" x14ac:dyDescent="0.3">
      <c r="A388" s="107">
        <v>384</v>
      </c>
      <c r="B388" s="108" t="s">
        <v>442</v>
      </c>
      <c r="C388" s="108" t="s">
        <v>1285</v>
      </c>
      <c r="D388" s="108" t="s">
        <v>447</v>
      </c>
      <c r="E388" s="124">
        <v>16061</v>
      </c>
      <c r="F388" s="109" t="s">
        <v>1230</v>
      </c>
      <c r="G388" s="110" t="s">
        <v>1230</v>
      </c>
      <c r="H388" s="110" t="s">
        <v>1230</v>
      </c>
      <c r="I388" s="111" t="s">
        <v>1333</v>
      </c>
      <c r="J388" s="110" t="s">
        <v>1210</v>
      </c>
      <c r="K388" s="110" t="s">
        <v>1230</v>
      </c>
      <c r="L388" s="112">
        <v>3</v>
      </c>
      <c r="M388" s="112">
        <v>0</v>
      </c>
      <c r="N388" s="112">
        <v>1</v>
      </c>
      <c r="O388" s="110" t="s">
        <v>1210</v>
      </c>
      <c r="P388" s="110" t="s">
        <v>1230</v>
      </c>
      <c r="Q388" s="117"/>
      <c r="R388" s="113" t="s">
        <v>46</v>
      </c>
      <c r="S388" s="101" t="str">
        <f t="shared" si="6"/>
        <v>Ok</v>
      </c>
      <c r="T388" s="6">
        <f>IFERROR(VLOOKUP(D388,'[1]2020 год'!$C:$J,8,0),IFERROR(VLOOKUP(D388,'[1]2020 год'!$C:$J,7,0),""))</f>
        <v>16061</v>
      </c>
    </row>
    <row r="389" spans="1:20" ht="42.6" thickTop="1" thickBot="1" x14ac:dyDescent="0.3">
      <c r="A389" s="107">
        <v>385</v>
      </c>
      <c r="B389" s="108" t="s">
        <v>442</v>
      </c>
      <c r="C389" s="108" t="s">
        <v>1285</v>
      </c>
      <c r="D389" s="108" t="s">
        <v>448</v>
      </c>
      <c r="E389" s="124">
        <v>29195</v>
      </c>
      <c r="F389" s="109" t="s">
        <v>1230</v>
      </c>
      <c r="G389" s="110" t="s">
        <v>1230</v>
      </c>
      <c r="H389" s="110" t="s">
        <v>1230</v>
      </c>
      <c r="I389" s="111" t="s">
        <v>1333</v>
      </c>
      <c r="J389" s="110" t="s">
        <v>1210</v>
      </c>
      <c r="K389" s="110" t="s">
        <v>1230</v>
      </c>
      <c r="L389" s="112">
        <v>3</v>
      </c>
      <c r="M389" s="112">
        <v>0</v>
      </c>
      <c r="N389" s="112">
        <v>1</v>
      </c>
      <c r="O389" s="110" t="s">
        <v>1210</v>
      </c>
      <c r="P389" s="110" t="s">
        <v>1230</v>
      </c>
      <c r="Q389" s="117"/>
      <c r="R389" s="113" t="s">
        <v>46</v>
      </c>
      <c r="S389" s="101" t="str">
        <f t="shared" si="6"/>
        <v>Ok</v>
      </c>
      <c r="T389" s="6">
        <f>IFERROR(VLOOKUP(D389,'[1]2020 год'!$C:$J,8,0),IFERROR(VLOOKUP(D389,'[1]2020 год'!$C:$J,7,0),""))</f>
        <v>29195</v>
      </c>
    </row>
    <row r="390" spans="1:20" ht="42.6" thickTop="1" thickBot="1" x14ac:dyDescent="0.3">
      <c r="A390" s="107">
        <v>386</v>
      </c>
      <c r="B390" s="108" t="s">
        <v>442</v>
      </c>
      <c r="C390" s="108" t="s">
        <v>1285</v>
      </c>
      <c r="D390" s="108" t="s">
        <v>449</v>
      </c>
      <c r="E390" s="124">
        <v>20952</v>
      </c>
      <c r="F390" s="109" t="s">
        <v>1230</v>
      </c>
      <c r="G390" s="110" t="s">
        <v>1230</v>
      </c>
      <c r="H390" s="110" t="s">
        <v>1230</v>
      </c>
      <c r="I390" s="111" t="s">
        <v>1333</v>
      </c>
      <c r="J390" s="110" t="s">
        <v>1210</v>
      </c>
      <c r="K390" s="110" t="s">
        <v>1230</v>
      </c>
      <c r="L390" s="112">
        <v>3</v>
      </c>
      <c r="M390" s="112">
        <v>0</v>
      </c>
      <c r="N390" s="112">
        <v>1</v>
      </c>
      <c r="O390" s="110" t="s">
        <v>1210</v>
      </c>
      <c r="P390" s="110" t="s">
        <v>1230</v>
      </c>
      <c r="Q390" s="117"/>
      <c r="R390" s="113" t="s">
        <v>46</v>
      </c>
      <c r="S390" s="101" t="str">
        <f t="shared" ref="S390:S453" si="7">IF(F390="Да",IF(G390="Не выбрано","Не выбрано расписание",IF(AND(J390&lt;&gt;"Да",J390&lt;&gt;"Нет",K390&lt;&gt;"Да",K390&lt;&gt;"Нет",O390&lt;&gt;"Да",O390&lt;&gt;"Нет",P390&lt;&gt;"Да",P390&lt;&gt;"Нет"),"Не выбраны Да/Нет в подтверждении тарифа",IF(AND(OR(J390="Нет",K390="Нет",O390="Нет",P390="Нет"),Q390=""),"Не заполнен Комментарий при выборе Нет в тарифе","Ok"))),"Ok")</f>
        <v>Ok</v>
      </c>
      <c r="T390" s="6">
        <f>IFERROR(VLOOKUP(D390,'[1]2020 год'!$C:$J,8,0),IFERROR(VLOOKUP(D390,'[1]2020 год'!$C:$J,7,0),""))</f>
        <v>20952</v>
      </c>
    </row>
    <row r="391" spans="1:20" ht="42.6" thickTop="1" thickBot="1" x14ac:dyDescent="0.3">
      <c r="A391" s="107">
        <v>387</v>
      </c>
      <c r="B391" s="108" t="s">
        <v>442</v>
      </c>
      <c r="C391" s="108" t="s">
        <v>1285</v>
      </c>
      <c r="D391" s="108" t="s">
        <v>450</v>
      </c>
      <c r="E391" s="124">
        <v>12497</v>
      </c>
      <c r="F391" s="109" t="s">
        <v>1230</v>
      </c>
      <c r="G391" s="110" t="s">
        <v>1230</v>
      </c>
      <c r="H391" s="110" t="s">
        <v>1230</v>
      </c>
      <c r="I391" s="111" t="s">
        <v>1333</v>
      </c>
      <c r="J391" s="110" t="s">
        <v>1210</v>
      </c>
      <c r="K391" s="110" t="s">
        <v>1230</v>
      </c>
      <c r="L391" s="112">
        <v>3</v>
      </c>
      <c r="M391" s="112">
        <v>0</v>
      </c>
      <c r="N391" s="112">
        <v>1</v>
      </c>
      <c r="O391" s="110" t="s">
        <v>1210</v>
      </c>
      <c r="P391" s="110" t="s">
        <v>1230</v>
      </c>
      <c r="Q391" s="117"/>
      <c r="R391" s="113" t="s">
        <v>46</v>
      </c>
      <c r="S391" s="101" t="str">
        <f t="shared" si="7"/>
        <v>Ok</v>
      </c>
      <c r="T391" s="6">
        <f>IFERROR(VLOOKUP(D391,'[1]2020 год'!$C:$J,8,0),IFERROR(VLOOKUP(D391,'[1]2020 год'!$C:$J,7,0),""))</f>
        <v>12497</v>
      </c>
    </row>
    <row r="392" spans="1:20" ht="42.6" thickTop="1" thickBot="1" x14ac:dyDescent="0.3">
      <c r="A392" s="107">
        <v>388</v>
      </c>
      <c r="B392" s="108" t="s">
        <v>442</v>
      </c>
      <c r="C392" s="108" t="s">
        <v>1285</v>
      </c>
      <c r="D392" s="108" t="s">
        <v>451</v>
      </c>
      <c r="E392" s="124">
        <v>17805</v>
      </c>
      <c r="F392" s="109" t="s">
        <v>1230</v>
      </c>
      <c r="G392" s="110" t="s">
        <v>1230</v>
      </c>
      <c r="H392" s="110" t="s">
        <v>1230</v>
      </c>
      <c r="I392" s="111" t="s">
        <v>1333</v>
      </c>
      <c r="J392" s="110" t="s">
        <v>1210</v>
      </c>
      <c r="K392" s="110" t="s">
        <v>1230</v>
      </c>
      <c r="L392" s="112">
        <v>3</v>
      </c>
      <c r="M392" s="112">
        <v>0</v>
      </c>
      <c r="N392" s="112">
        <v>1</v>
      </c>
      <c r="O392" s="110" t="s">
        <v>1210</v>
      </c>
      <c r="P392" s="110" t="s">
        <v>1230</v>
      </c>
      <c r="Q392" s="117"/>
      <c r="R392" s="113" t="s">
        <v>46</v>
      </c>
      <c r="S392" s="101" t="str">
        <f t="shared" si="7"/>
        <v>Ok</v>
      </c>
      <c r="T392" s="6">
        <f>IFERROR(VLOOKUP(D392,'[1]2020 год'!$C:$J,8,0),IFERROR(VLOOKUP(D392,'[1]2020 год'!$C:$J,7,0),""))</f>
        <v>17805</v>
      </c>
    </row>
    <row r="393" spans="1:20" ht="42.6" thickTop="1" thickBot="1" x14ac:dyDescent="0.3">
      <c r="A393" s="107">
        <v>389</v>
      </c>
      <c r="B393" s="108" t="s">
        <v>442</v>
      </c>
      <c r="C393" s="108" t="s">
        <v>1285</v>
      </c>
      <c r="D393" s="108" t="s">
        <v>452</v>
      </c>
      <c r="E393" s="124">
        <v>100499</v>
      </c>
      <c r="F393" s="109" t="s">
        <v>1230</v>
      </c>
      <c r="G393" s="110" t="s">
        <v>1230</v>
      </c>
      <c r="H393" s="110" t="s">
        <v>1230</v>
      </c>
      <c r="I393" s="111" t="s">
        <v>1333</v>
      </c>
      <c r="J393" s="110" t="s">
        <v>1210</v>
      </c>
      <c r="K393" s="110" t="s">
        <v>1230</v>
      </c>
      <c r="L393" s="112">
        <v>3</v>
      </c>
      <c r="M393" s="112">
        <v>0</v>
      </c>
      <c r="N393" s="112">
        <v>1</v>
      </c>
      <c r="O393" s="110" t="s">
        <v>1210</v>
      </c>
      <c r="P393" s="110" t="s">
        <v>1230</v>
      </c>
      <c r="Q393" s="117"/>
      <c r="R393" s="113" t="s">
        <v>46</v>
      </c>
      <c r="S393" s="101" t="str">
        <f t="shared" si="7"/>
        <v>Ok</v>
      </c>
      <c r="T393" s="6">
        <f>IFERROR(VLOOKUP(D393,'[1]2020 год'!$C:$J,8,0),IFERROR(VLOOKUP(D393,'[1]2020 год'!$C:$J,7,0),""))</f>
        <v>100499</v>
      </c>
    </row>
    <row r="394" spans="1:20" ht="42.6" thickTop="1" thickBot="1" x14ac:dyDescent="0.3">
      <c r="A394" s="107">
        <v>390</v>
      </c>
      <c r="B394" s="108" t="s">
        <v>442</v>
      </c>
      <c r="C394" s="108" t="s">
        <v>1285</v>
      </c>
      <c r="D394" s="108" t="s">
        <v>453</v>
      </c>
      <c r="E394" s="124">
        <v>10187</v>
      </c>
      <c r="F394" s="109" t="s">
        <v>1230</v>
      </c>
      <c r="G394" s="110" t="s">
        <v>1230</v>
      </c>
      <c r="H394" s="110" t="s">
        <v>1230</v>
      </c>
      <c r="I394" s="111" t="s">
        <v>1333</v>
      </c>
      <c r="J394" s="110" t="s">
        <v>1210</v>
      </c>
      <c r="K394" s="110" t="s">
        <v>1230</v>
      </c>
      <c r="L394" s="112">
        <v>3</v>
      </c>
      <c r="M394" s="112">
        <v>0</v>
      </c>
      <c r="N394" s="112">
        <v>1</v>
      </c>
      <c r="O394" s="110" t="s">
        <v>1210</v>
      </c>
      <c r="P394" s="110" t="s">
        <v>1230</v>
      </c>
      <c r="Q394" s="117"/>
      <c r="R394" s="113" t="s">
        <v>46</v>
      </c>
      <c r="S394" s="101" t="str">
        <f t="shared" si="7"/>
        <v>Ok</v>
      </c>
      <c r="T394" s="6">
        <f>IFERROR(VLOOKUP(D394,'[1]2020 год'!$C:$J,8,0),IFERROR(VLOOKUP(D394,'[1]2020 год'!$C:$J,7,0),""))</f>
        <v>10187</v>
      </c>
    </row>
    <row r="395" spans="1:20" ht="42.6" thickTop="1" thickBot="1" x14ac:dyDescent="0.3">
      <c r="A395" s="107">
        <v>391</v>
      </c>
      <c r="B395" s="108" t="s">
        <v>442</v>
      </c>
      <c r="C395" s="108" t="s">
        <v>1285</v>
      </c>
      <c r="D395" s="108" t="s">
        <v>454</v>
      </c>
      <c r="E395" s="124">
        <v>61915</v>
      </c>
      <c r="F395" s="109" t="s">
        <v>1230</v>
      </c>
      <c r="G395" s="110" t="s">
        <v>1230</v>
      </c>
      <c r="H395" s="110" t="s">
        <v>1230</v>
      </c>
      <c r="I395" s="111" t="s">
        <v>1333</v>
      </c>
      <c r="J395" s="110" t="s">
        <v>1210</v>
      </c>
      <c r="K395" s="110" t="s">
        <v>1230</v>
      </c>
      <c r="L395" s="112">
        <v>3</v>
      </c>
      <c r="M395" s="112">
        <v>0</v>
      </c>
      <c r="N395" s="112">
        <v>1</v>
      </c>
      <c r="O395" s="110" t="s">
        <v>1210</v>
      </c>
      <c r="P395" s="110" t="s">
        <v>1230</v>
      </c>
      <c r="Q395" s="117"/>
      <c r="R395" s="113" t="s">
        <v>46</v>
      </c>
      <c r="S395" s="101" t="str">
        <f t="shared" si="7"/>
        <v>Ok</v>
      </c>
      <c r="T395" s="6">
        <f>IFERROR(VLOOKUP(D395,'[1]2020 год'!$C:$J,8,0),IFERROR(VLOOKUP(D395,'[1]2020 год'!$C:$J,7,0),""))</f>
        <v>61915</v>
      </c>
    </row>
    <row r="396" spans="1:20" ht="42.6" thickTop="1" thickBot="1" x14ac:dyDescent="0.3">
      <c r="A396" s="107">
        <v>392</v>
      </c>
      <c r="B396" s="108" t="s">
        <v>442</v>
      </c>
      <c r="C396" s="108" t="s">
        <v>1285</v>
      </c>
      <c r="D396" s="108" t="s">
        <v>455</v>
      </c>
      <c r="E396" s="124">
        <v>14967</v>
      </c>
      <c r="F396" s="109" t="s">
        <v>1230</v>
      </c>
      <c r="G396" s="110" t="s">
        <v>1230</v>
      </c>
      <c r="H396" s="110" t="s">
        <v>1230</v>
      </c>
      <c r="I396" s="111" t="s">
        <v>1333</v>
      </c>
      <c r="J396" s="110" t="s">
        <v>1210</v>
      </c>
      <c r="K396" s="110" t="s">
        <v>1230</v>
      </c>
      <c r="L396" s="112">
        <v>3</v>
      </c>
      <c r="M396" s="112">
        <v>0</v>
      </c>
      <c r="N396" s="112">
        <v>1</v>
      </c>
      <c r="O396" s="110" t="s">
        <v>1210</v>
      </c>
      <c r="P396" s="110" t="s">
        <v>1230</v>
      </c>
      <c r="Q396" s="117"/>
      <c r="R396" s="113" t="s">
        <v>46</v>
      </c>
      <c r="S396" s="101" t="str">
        <f t="shared" si="7"/>
        <v>Ok</v>
      </c>
      <c r="T396" s="6">
        <f>IFERROR(VLOOKUP(D396,'[1]2020 год'!$C:$J,8,0),IFERROR(VLOOKUP(D396,'[1]2020 год'!$C:$J,7,0),""))</f>
        <v>14967</v>
      </c>
    </row>
    <row r="397" spans="1:20" ht="42.6" thickTop="1" thickBot="1" x14ac:dyDescent="0.3">
      <c r="A397" s="107">
        <v>393</v>
      </c>
      <c r="B397" s="108" t="s">
        <v>442</v>
      </c>
      <c r="C397" s="108" t="s">
        <v>1285</v>
      </c>
      <c r="D397" s="108" t="s">
        <v>456</v>
      </c>
      <c r="E397" s="124">
        <v>89111</v>
      </c>
      <c r="F397" s="109" t="s">
        <v>1230</v>
      </c>
      <c r="G397" s="110" t="s">
        <v>1230</v>
      </c>
      <c r="H397" s="110" t="s">
        <v>1230</v>
      </c>
      <c r="I397" s="111" t="s">
        <v>1333</v>
      </c>
      <c r="J397" s="110" t="s">
        <v>1210</v>
      </c>
      <c r="K397" s="110" t="s">
        <v>1230</v>
      </c>
      <c r="L397" s="112">
        <v>3</v>
      </c>
      <c r="M397" s="112">
        <v>0</v>
      </c>
      <c r="N397" s="112">
        <v>1</v>
      </c>
      <c r="O397" s="110" t="s">
        <v>1210</v>
      </c>
      <c r="P397" s="110" t="s">
        <v>1230</v>
      </c>
      <c r="Q397" s="117"/>
      <c r="R397" s="113" t="s">
        <v>46</v>
      </c>
      <c r="S397" s="101" t="str">
        <f t="shared" si="7"/>
        <v>Ok</v>
      </c>
      <c r="T397" s="6">
        <f>IFERROR(VLOOKUP(D397,'[1]2020 год'!$C:$J,8,0),IFERROR(VLOOKUP(D397,'[1]2020 год'!$C:$J,7,0),""))</f>
        <v>89111</v>
      </c>
    </row>
    <row r="398" spans="1:20" ht="42.6" thickTop="1" thickBot="1" x14ac:dyDescent="0.3">
      <c r="A398" s="107">
        <v>394</v>
      </c>
      <c r="B398" s="108" t="s">
        <v>442</v>
      </c>
      <c r="C398" s="108" t="s">
        <v>1285</v>
      </c>
      <c r="D398" s="108" t="s">
        <v>457</v>
      </c>
      <c r="E398" s="124">
        <v>15911</v>
      </c>
      <c r="F398" s="109" t="s">
        <v>1230</v>
      </c>
      <c r="G398" s="110" t="s">
        <v>1230</v>
      </c>
      <c r="H398" s="110" t="s">
        <v>1230</v>
      </c>
      <c r="I398" s="111" t="s">
        <v>1333</v>
      </c>
      <c r="J398" s="110" t="s">
        <v>1210</v>
      </c>
      <c r="K398" s="110" t="s">
        <v>1230</v>
      </c>
      <c r="L398" s="112">
        <v>3</v>
      </c>
      <c r="M398" s="112">
        <v>0</v>
      </c>
      <c r="N398" s="112">
        <v>1</v>
      </c>
      <c r="O398" s="110" t="s">
        <v>1210</v>
      </c>
      <c r="P398" s="110" t="s">
        <v>1230</v>
      </c>
      <c r="Q398" s="117"/>
      <c r="R398" s="113" t="s">
        <v>46</v>
      </c>
      <c r="S398" s="101" t="str">
        <f t="shared" si="7"/>
        <v>Ok</v>
      </c>
      <c r="T398" s="6">
        <f>IFERROR(VLOOKUP(D398,'[1]2020 год'!$C:$J,8,0),IFERROR(VLOOKUP(D398,'[1]2020 год'!$C:$J,7,0),""))</f>
        <v>15911</v>
      </c>
    </row>
    <row r="399" spans="1:20" ht="42.6" thickTop="1" thickBot="1" x14ac:dyDescent="0.3">
      <c r="A399" s="107">
        <v>395</v>
      </c>
      <c r="B399" s="108" t="s">
        <v>442</v>
      </c>
      <c r="C399" s="108" t="s">
        <v>1286</v>
      </c>
      <c r="D399" s="108" t="s">
        <v>458</v>
      </c>
      <c r="E399" s="124">
        <v>1095286</v>
      </c>
      <c r="F399" s="109" t="s">
        <v>1230</v>
      </c>
      <c r="G399" s="110" t="s">
        <v>1230</v>
      </c>
      <c r="H399" s="110" t="s">
        <v>1230</v>
      </c>
      <c r="I399" s="111" t="s">
        <v>1333</v>
      </c>
      <c r="J399" s="110" t="s">
        <v>1210</v>
      </c>
      <c r="K399" s="110" t="s">
        <v>1230</v>
      </c>
      <c r="L399" s="112">
        <v>2</v>
      </c>
      <c r="M399" s="112">
        <v>0</v>
      </c>
      <c r="N399" s="112">
        <v>1</v>
      </c>
      <c r="O399" s="110" t="s">
        <v>1210</v>
      </c>
      <c r="P399" s="110" t="s">
        <v>1230</v>
      </c>
      <c r="Q399" s="117"/>
      <c r="R399" s="113" t="s">
        <v>46</v>
      </c>
      <c r="S399" s="101" t="str">
        <f t="shared" si="7"/>
        <v>Ok</v>
      </c>
      <c r="T399" s="6">
        <f>IFERROR(VLOOKUP(D399,'[1]2020 год'!$C:$J,8,0),IFERROR(VLOOKUP(D399,'[1]2020 год'!$C:$J,7,0),""))</f>
        <v>1095286</v>
      </c>
    </row>
    <row r="400" spans="1:20" ht="42.6" thickTop="1" thickBot="1" x14ac:dyDescent="0.3">
      <c r="A400" s="107">
        <v>396</v>
      </c>
      <c r="B400" s="108" t="s">
        <v>442</v>
      </c>
      <c r="C400" s="108" t="s">
        <v>1285</v>
      </c>
      <c r="D400" s="108" t="s">
        <v>459</v>
      </c>
      <c r="E400" s="124">
        <v>13153</v>
      </c>
      <c r="F400" s="109" t="s">
        <v>1230</v>
      </c>
      <c r="G400" s="110" t="s">
        <v>1230</v>
      </c>
      <c r="H400" s="110" t="s">
        <v>1230</v>
      </c>
      <c r="I400" s="111" t="s">
        <v>1333</v>
      </c>
      <c r="J400" s="110" t="s">
        <v>1210</v>
      </c>
      <c r="K400" s="110" t="s">
        <v>1230</v>
      </c>
      <c r="L400" s="112">
        <v>3</v>
      </c>
      <c r="M400" s="112">
        <v>0</v>
      </c>
      <c r="N400" s="112">
        <v>1</v>
      </c>
      <c r="O400" s="110" t="s">
        <v>1210</v>
      </c>
      <c r="P400" s="110" t="s">
        <v>1230</v>
      </c>
      <c r="Q400" s="117"/>
      <c r="R400" s="113" t="s">
        <v>46</v>
      </c>
      <c r="S400" s="101" t="str">
        <f t="shared" si="7"/>
        <v>Ok</v>
      </c>
      <c r="T400" s="6">
        <f>IFERROR(VLOOKUP(D400,'[1]2020 год'!$C:$J,8,0),IFERROR(VLOOKUP(D400,'[1]2020 год'!$C:$J,7,0),""))</f>
        <v>13153</v>
      </c>
    </row>
    <row r="401" spans="1:20" ht="42.6" thickTop="1" thickBot="1" x14ac:dyDescent="0.3">
      <c r="A401" s="107">
        <v>397</v>
      </c>
      <c r="B401" s="108" t="s">
        <v>442</v>
      </c>
      <c r="C401" s="108" t="s">
        <v>1285</v>
      </c>
      <c r="D401" s="108" t="s">
        <v>460</v>
      </c>
      <c r="E401" s="124">
        <v>59356</v>
      </c>
      <c r="F401" s="109" t="s">
        <v>1230</v>
      </c>
      <c r="G401" s="110" t="s">
        <v>1230</v>
      </c>
      <c r="H401" s="110" t="s">
        <v>1230</v>
      </c>
      <c r="I401" s="111" t="s">
        <v>1333</v>
      </c>
      <c r="J401" s="110" t="s">
        <v>1210</v>
      </c>
      <c r="K401" s="110" t="s">
        <v>1230</v>
      </c>
      <c r="L401" s="112">
        <v>3</v>
      </c>
      <c r="M401" s="112">
        <v>0</v>
      </c>
      <c r="N401" s="112">
        <v>1</v>
      </c>
      <c r="O401" s="110" t="s">
        <v>1210</v>
      </c>
      <c r="P401" s="110" t="s">
        <v>1230</v>
      </c>
      <c r="Q401" s="117"/>
      <c r="R401" s="113" t="s">
        <v>46</v>
      </c>
      <c r="S401" s="101" t="str">
        <f t="shared" si="7"/>
        <v>Ok</v>
      </c>
      <c r="T401" s="6">
        <f>IFERROR(VLOOKUP(D401,'[1]2020 год'!$C:$J,8,0),IFERROR(VLOOKUP(D401,'[1]2020 год'!$C:$J,7,0),""))</f>
        <v>59356</v>
      </c>
    </row>
    <row r="402" spans="1:20" ht="42.6" thickTop="1" thickBot="1" x14ac:dyDescent="0.3">
      <c r="A402" s="107">
        <v>398</v>
      </c>
      <c r="B402" s="108" t="s">
        <v>442</v>
      </c>
      <c r="C402" s="108" t="s">
        <v>1285</v>
      </c>
      <c r="D402" s="108" t="s">
        <v>461</v>
      </c>
      <c r="E402" s="124">
        <v>68002</v>
      </c>
      <c r="F402" s="109" t="s">
        <v>1230</v>
      </c>
      <c r="G402" s="110" t="s">
        <v>1230</v>
      </c>
      <c r="H402" s="110" t="s">
        <v>1230</v>
      </c>
      <c r="I402" s="111" t="s">
        <v>1333</v>
      </c>
      <c r="J402" s="110" t="s">
        <v>1210</v>
      </c>
      <c r="K402" s="110" t="s">
        <v>1230</v>
      </c>
      <c r="L402" s="112">
        <v>3</v>
      </c>
      <c r="M402" s="112">
        <v>0</v>
      </c>
      <c r="N402" s="112">
        <v>1</v>
      </c>
      <c r="O402" s="110" t="s">
        <v>1210</v>
      </c>
      <c r="P402" s="110" t="s">
        <v>1230</v>
      </c>
      <c r="Q402" s="117"/>
      <c r="R402" s="113" t="s">
        <v>46</v>
      </c>
      <c r="S402" s="101" t="str">
        <f t="shared" si="7"/>
        <v>Ok</v>
      </c>
      <c r="T402" s="6">
        <f>IFERROR(VLOOKUP(D402,'[1]2020 год'!$C:$J,8,0),IFERROR(VLOOKUP(D402,'[1]2020 год'!$C:$J,7,0),""))</f>
        <v>68002</v>
      </c>
    </row>
    <row r="403" spans="1:20" ht="42.6" thickTop="1" thickBot="1" x14ac:dyDescent="0.3">
      <c r="A403" s="107">
        <v>399</v>
      </c>
      <c r="B403" s="108" t="s">
        <v>442</v>
      </c>
      <c r="C403" s="108" t="s">
        <v>1285</v>
      </c>
      <c r="D403" s="108" t="s">
        <v>462</v>
      </c>
      <c r="E403" s="124">
        <v>49825</v>
      </c>
      <c r="F403" s="109" t="s">
        <v>1230</v>
      </c>
      <c r="G403" s="110" t="s">
        <v>1230</v>
      </c>
      <c r="H403" s="110" t="s">
        <v>1230</v>
      </c>
      <c r="I403" s="111" t="s">
        <v>1333</v>
      </c>
      <c r="J403" s="110" t="s">
        <v>1210</v>
      </c>
      <c r="K403" s="110" t="s">
        <v>1230</v>
      </c>
      <c r="L403" s="112">
        <v>3</v>
      </c>
      <c r="M403" s="112">
        <v>0</v>
      </c>
      <c r="N403" s="112">
        <v>1</v>
      </c>
      <c r="O403" s="110" t="s">
        <v>1210</v>
      </c>
      <c r="P403" s="110" t="s">
        <v>1230</v>
      </c>
      <c r="Q403" s="117"/>
      <c r="R403" s="113" t="s">
        <v>46</v>
      </c>
      <c r="S403" s="101" t="str">
        <f t="shared" si="7"/>
        <v>Ok</v>
      </c>
      <c r="T403" s="6">
        <f>IFERROR(VLOOKUP(D403,'[1]2020 год'!$C:$J,8,0),IFERROR(VLOOKUP(D403,'[1]2020 год'!$C:$J,7,0),""))</f>
        <v>49825</v>
      </c>
    </row>
    <row r="404" spans="1:20" ht="42.6" thickTop="1" thickBot="1" x14ac:dyDescent="0.3">
      <c r="A404" s="107">
        <v>400</v>
      </c>
      <c r="B404" s="108" t="s">
        <v>442</v>
      </c>
      <c r="C404" s="108" t="s">
        <v>1286</v>
      </c>
      <c r="D404" s="108" t="s">
        <v>463</v>
      </c>
      <c r="E404" s="124">
        <v>180976</v>
      </c>
      <c r="F404" s="109" t="s">
        <v>1230</v>
      </c>
      <c r="G404" s="110" t="s">
        <v>1230</v>
      </c>
      <c r="H404" s="110" t="s">
        <v>1230</v>
      </c>
      <c r="I404" s="111" t="s">
        <v>1333</v>
      </c>
      <c r="J404" s="110" t="s">
        <v>1210</v>
      </c>
      <c r="K404" s="110" t="s">
        <v>1230</v>
      </c>
      <c r="L404" s="112">
        <v>2</v>
      </c>
      <c r="M404" s="112">
        <v>0</v>
      </c>
      <c r="N404" s="112">
        <v>1</v>
      </c>
      <c r="O404" s="110" t="s">
        <v>1210</v>
      </c>
      <c r="P404" s="110" t="s">
        <v>1230</v>
      </c>
      <c r="Q404" s="117"/>
      <c r="R404" s="113" t="s">
        <v>46</v>
      </c>
      <c r="S404" s="101" t="str">
        <f t="shared" si="7"/>
        <v>Ok</v>
      </c>
      <c r="T404" s="6">
        <f>IFERROR(VLOOKUP(D404,'[1]2020 год'!$C:$J,8,0),IFERROR(VLOOKUP(D404,'[1]2020 год'!$C:$J,7,0),""))</f>
        <v>180976</v>
      </c>
    </row>
    <row r="405" spans="1:20" ht="42.6" thickTop="1" thickBot="1" x14ac:dyDescent="0.3">
      <c r="A405" s="107">
        <v>401</v>
      </c>
      <c r="B405" s="108" t="s">
        <v>442</v>
      </c>
      <c r="C405" s="108" t="s">
        <v>1285</v>
      </c>
      <c r="D405" s="108" t="s">
        <v>464</v>
      </c>
      <c r="E405" s="124">
        <v>40614</v>
      </c>
      <c r="F405" s="109" t="s">
        <v>1230</v>
      </c>
      <c r="G405" s="110" t="s">
        <v>1230</v>
      </c>
      <c r="H405" s="110" t="s">
        <v>1230</v>
      </c>
      <c r="I405" s="111" t="s">
        <v>1333</v>
      </c>
      <c r="J405" s="110" t="s">
        <v>1210</v>
      </c>
      <c r="K405" s="110" t="s">
        <v>1230</v>
      </c>
      <c r="L405" s="112">
        <v>3</v>
      </c>
      <c r="M405" s="112">
        <v>0</v>
      </c>
      <c r="N405" s="112">
        <v>1</v>
      </c>
      <c r="O405" s="110" t="s">
        <v>1210</v>
      </c>
      <c r="P405" s="110" t="s">
        <v>1230</v>
      </c>
      <c r="Q405" s="117"/>
      <c r="R405" s="113" t="s">
        <v>46</v>
      </c>
      <c r="S405" s="101" t="str">
        <f t="shared" si="7"/>
        <v>Ok</v>
      </c>
      <c r="T405" s="6">
        <f>IFERROR(VLOOKUP(D405,'[1]2020 год'!$C:$J,8,0),IFERROR(VLOOKUP(D405,'[1]2020 год'!$C:$J,7,0),""))</f>
        <v>40614</v>
      </c>
    </row>
    <row r="406" spans="1:20" ht="42.6" thickTop="1" thickBot="1" x14ac:dyDescent="0.3">
      <c r="A406" s="107">
        <v>402</v>
      </c>
      <c r="B406" s="108" t="s">
        <v>442</v>
      </c>
      <c r="C406" s="108" t="s">
        <v>1285</v>
      </c>
      <c r="D406" s="108" t="s">
        <v>465</v>
      </c>
      <c r="E406" s="124">
        <v>15563</v>
      </c>
      <c r="F406" s="109" t="s">
        <v>1230</v>
      </c>
      <c r="G406" s="110" t="s">
        <v>1230</v>
      </c>
      <c r="H406" s="110" t="s">
        <v>1230</v>
      </c>
      <c r="I406" s="111" t="s">
        <v>1333</v>
      </c>
      <c r="J406" s="110" t="s">
        <v>1210</v>
      </c>
      <c r="K406" s="110" t="s">
        <v>1230</v>
      </c>
      <c r="L406" s="112">
        <v>3</v>
      </c>
      <c r="M406" s="112">
        <v>0</v>
      </c>
      <c r="N406" s="112">
        <v>1</v>
      </c>
      <c r="O406" s="110" t="s">
        <v>1210</v>
      </c>
      <c r="P406" s="110" t="s">
        <v>1230</v>
      </c>
      <c r="Q406" s="117"/>
      <c r="R406" s="113" t="s">
        <v>46</v>
      </c>
      <c r="S406" s="101" t="str">
        <f t="shared" si="7"/>
        <v>Ok</v>
      </c>
      <c r="T406" s="6">
        <f>IFERROR(VLOOKUP(D406,'[1]2020 год'!$C:$J,8,0),IFERROR(VLOOKUP(D406,'[1]2020 год'!$C:$J,7,0),""))</f>
        <v>15563</v>
      </c>
    </row>
    <row r="407" spans="1:20" ht="42.6" thickTop="1" thickBot="1" x14ac:dyDescent="0.3">
      <c r="A407" s="107">
        <v>403</v>
      </c>
      <c r="B407" s="108" t="s">
        <v>442</v>
      </c>
      <c r="C407" s="108" t="s">
        <v>1285</v>
      </c>
      <c r="D407" s="108" t="s">
        <v>466</v>
      </c>
      <c r="E407" s="124">
        <v>11981</v>
      </c>
      <c r="F407" s="109" t="s">
        <v>1230</v>
      </c>
      <c r="G407" s="110" t="s">
        <v>1230</v>
      </c>
      <c r="H407" s="110" t="s">
        <v>1230</v>
      </c>
      <c r="I407" s="111" t="s">
        <v>1333</v>
      </c>
      <c r="J407" s="110" t="s">
        <v>1210</v>
      </c>
      <c r="K407" s="110" t="s">
        <v>1230</v>
      </c>
      <c r="L407" s="112">
        <v>3</v>
      </c>
      <c r="M407" s="112">
        <v>0</v>
      </c>
      <c r="N407" s="112">
        <v>1</v>
      </c>
      <c r="O407" s="110" t="s">
        <v>1210</v>
      </c>
      <c r="P407" s="110" t="s">
        <v>1230</v>
      </c>
      <c r="Q407" s="117"/>
      <c r="R407" s="113" t="s">
        <v>46</v>
      </c>
      <c r="S407" s="101" t="str">
        <f t="shared" si="7"/>
        <v>Ok</v>
      </c>
      <c r="T407" s="6">
        <f>IFERROR(VLOOKUP(D407,'[1]2020 год'!$C:$J,8,0),IFERROR(VLOOKUP(D407,'[1]2020 год'!$C:$J,7,0),""))</f>
        <v>11981</v>
      </c>
    </row>
    <row r="408" spans="1:20" ht="42.6" thickTop="1" thickBot="1" x14ac:dyDescent="0.3">
      <c r="A408" s="107">
        <v>404</v>
      </c>
      <c r="B408" s="108" t="s">
        <v>442</v>
      </c>
      <c r="C408" s="108" t="s">
        <v>1285</v>
      </c>
      <c r="D408" s="108" t="s">
        <v>467</v>
      </c>
      <c r="E408" s="124">
        <v>36789</v>
      </c>
      <c r="F408" s="109" t="s">
        <v>1230</v>
      </c>
      <c r="G408" s="110" t="s">
        <v>1230</v>
      </c>
      <c r="H408" s="110" t="s">
        <v>1230</v>
      </c>
      <c r="I408" s="111" t="s">
        <v>1333</v>
      </c>
      <c r="J408" s="110" t="s">
        <v>1210</v>
      </c>
      <c r="K408" s="110" t="s">
        <v>1230</v>
      </c>
      <c r="L408" s="112">
        <v>3</v>
      </c>
      <c r="M408" s="112">
        <v>0</v>
      </c>
      <c r="N408" s="112">
        <v>1</v>
      </c>
      <c r="O408" s="110" t="s">
        <v>1210</v>
      </c>
      <c r="P408" s="110" t="s">
        <v>1230</v>
      </c>
      <c r="Q408" s="117"/>
      <c r="R408" s="113" t="s">
        <v>46</v>
      </c>
      <c r="S408" s="101" t="str">
        <f t="shared" si="7"/>
        <v>Ok</v>
      </c>
      <c r="T408" s="6">
        <f>IFERROR(VLOOKUP(D408,'[1]2020 год'!$C:$J,8,0),IFERROR(VLOOKUP(D408,'[1]2020 год'!$C:$J,7,0),""))</f>
        <v>36789</v>
      </c>
    </row>
    <row r="409" spans="1:20" ht="42.6" thickTop="1" thickBot="1" x14ac:dyDescent="0.3">
      <c r="A409" s="107">
        <v>405</v>
      </c>
      <c r="B409" s="108" t="s">
        <v>442</v>
      </c>
      <c r="C409" s="108" t="s">
        <v>1285</v>
      </c>
      <c r="D409" s="108" t="s">
        <v>468</v>
      </c>
      <c r="E409" s="124">
        <v>17185</v>
      </c>
      <c r="F409" s="109" t="s">
        <v>1230</v>
      </c>
      <c r="G409" s="110" t="s">
        <v>1230</v>
      </c>
      <c r="H409" s="110" t="s">
        <v>1230</v>
      </c>
      <c r="I409" s="111" t="s">
        <v>1333</v>
      </c>
      <c r="J409" s="110" t="s">
        <v>1210</v>
      </c>
      <c r="K409" s="110" t="s">
        <v>1230</v>
      </c>
      <c r="L409" s="112">
        <v>3</v>
      </c>
      <c r="M409" s="112">
        <v>0</v>
      </c>
      <c r="N409" s="112">
        <v>1</v>
      </c>
      <c r="O409" s="110" t="s">
        <v>1210</v>
      </c>
      <c r="P409" s="110" t="s">
        <v>1230</v>
      </c>
      <c r="Q409" s="117"/>
      <c r="R409" s="113" t="s">
        <v>46</v>
      </c>
      <c r="S409" s="101" t="str">
        <f t="shared" si="7"/>
        <v>Ok</v>
      </c>
      <c r="T409" s="6">
        <f>IFERROR(VLOOKUP(D409,'[1]2020 год'!$C:$J,8,0),IFERROR(VLOOKUP(D409,'[1]2020 год'!$C:$J,7,0),""))</f>
        <v>17185</v>
      </c>
    </row>
    <row r="410" spans="1:20" ht="42.6" thickTop="1" thickBot="1" x14ac:dyDescent="0.3">
      <c r="A410" s="107">
        <v>406</v>
      </c>
      <c r="B410" s="108" t="s">
        <v>469</v>
      </c>
      <c r="C410" s="108" t="s">
        <v>1285</v>
      </c>
      <c r="D410" s="108" t="s">
        <v>470</v>
      </c>
      <c r="E410" s="124">
        <v>12413</v>
      </c>
      <c r="F410" s="109" t="s">
        <v>1230</v>
      </c>
      <c r="G410" s="110" t="s">
        <v>1230</v>
      </c>
      <c r="H410" s="110" t="s">
        <v>1230</v>
      </c>
      <c r="I410" s="111" t="s">
        <v>1333</v>
      </c>
      <c r="J410" s="110" t="s">
        <v>1210</v>
      </c>
      <c r="K410" s="110" t="s">
        <v>1230</v>
      </c>
      <c r="L410" s="112">
        <v>3</v>
      </c>
      <c r="M410" s="112">
        <v>0</v>
      </c>
      <c r="N410" s="112">
        <v>1</v>
      </c>
      <c r="O410" s="110" t="s">
        <v>1210</v>
      </c>
      <c r="P410" s="110" t="s">
        <v>1230</v>
      </c>
      <c r="Q410" s="117"/>
      <c r="R410" s="113" t="s">
        <v>44</v>
      </c>
      <c r="S410" s="101" t="str">
        <f t="shared" si="7"/>
        <v>Ok</v>
      </c>
      <c r="T410" s="6">
        <f>IFERROR(VLOOKUP(D410,'[1]2020 год'!$C:$J,8,0),IFERROR(VLOOKUP(D410,'[1]2020 год'!$C:$J,7,0),""))</f>
        <v>12413</v>
      </c>
    </row>
    <row r="411" spans="1:20" ht="42.6" thickTop="1" thickBot="1" x14ac:dyDescent="0.3">
      <c r="A411" s="107">
        <v>407</v>
      </c>
      <c r="B411" s="108" t="s">
        <v>469</v>
      </c>
      <c r="C411" s="108" t="s">
        <v>1285</v>
      </c>
      <c r="D411" s="108" t="s">
        <v>471</v>
      </c>
      <c r="E411" s="124">
        <v>12398</v>
      </c>
      <c r="F411" s="109" t="s">
        <v>1230</v>
      </c>
      <c r="G411" s="110" t="s">
        <v>1230</v>
      </c>
      <c r="H411" s="110" t="s">
        <v>1230</v>
      </c>
      <c r="I411" s="111" t="s">
        <v>1333</v>
      </c>
      <c r="J411" s="110" t="s">
        <v>1210</v>
      </c>
      <c r="K411" s="110" t="s">
        <v>1230</v>
      </c>
      <c r="L411" s="112">
        <v>3</v>
      </c>
      <c r="M411" s="112">
        <v>0</v>
      </c>
      <c r="N411" s="112">
        <v>1</v>
      </c>
      <c r="O411" s="110" t="s">
        <v>1210</v>
      </c>
      <c r="P411" s="110" t="s">
        <v>1230</v>
      </c>
      <c r="Q411" s="117"/>
      <c r="R411" s="113" t="s">
        <v>44</v>
      </c>
      <c r="S411" s="101" t="str">
        <f t="shared" si="7"/>
        <v>Ok</v>
      </c>
      <c r="T411" s="6">
        <f>IFERROR(VLOOKUP(D411,'[1]2020 год'!$C:$J,8,0),IFERROR(VLOOKUP(D411,'[1]2020 год'!$C:$J,7,0),""))</f>
        <v>12398</v>
      </c>
    </row>
    <row r="412" spans="1:20" ht="42.6" thickTop="1" thickBot="1" x14ac:dyDescent="0.3">
      <c r="A412" s="107">
        <v>408</v>
      </c>
      <c r="B412" s="108" t="s">
        <v>469</v>
      </c>
      <c r="C412" s="108" t="s">
        <v>1285</v>
      </c>
      <c r="D412" s="108" t="s">
        <v>472</v>
      </c>
      <c r="E412" s="124">
        <v>16509</v>
      </c>
      <c r="F412" s="109" t="s">
        <v>1230</v>
      </c>
      <c r="G412" s="110" t="s">
        <v>1230</v>
      </c>
      <c r="H412" s="110" t="s">
        <v>1230</v>
      </c>
      <c r="I412" s="111" t="s">
        <v>1333</v>
      </c>
      <c r="J412" s="110" t="s">
        <v>1210</v>
      </c>
      <c r="K412" s="110" t="s">
        <v>1230</v>
      </c>
      <c r="L412" s="112">
        <v>3</v>
      </c>
      <c r="M412" s="112">
        <v>0</v>
      </c>
      <c r="N412" s="112">
        <v>1</v>
      </c>
      <c r="O412" s="110" t="s">
        <v>1210</v>
      </c>
      <c r="P412" s="110" t="s">
        <v>1230</v>
      </c>
      <c r="Q412" s="117"/>
      <c r="R412" s="113" t="s">
        <v>44</v>
      </c>
      <c r="S412" s="101" t="str">
        <f t="shared" si="7"/>
        <v>Ok</v>
      </c>
      <c r="T412" s="6">
        <f>IFERROR(VLOOKUP(D412,'[1]2020 год'!$C:$J,8,0),IFERROR(VLOOKUP(D412,'[1]2020 год'!$C:$J,7,0),""))</f>
        <v>16509</v>
      </c>
    </row>
    <row r="413" spans="1:20" ht="42.6" thickTop="1" thickBot="1" x14ac:dyDescent="0.3">
      <c r="A413" s="107">
        <v>409</v>
      </c>
      <c r="B413" s="108" t="s">
        <v>469</v>
      </c>
      <c r="C413" s="108" t="s">
        <v>1285</v>
      </c>
      <c r="D413" s="108" t="s">
        <v>473</v>
      </c>
      <c r="E413" s="124">
        <v>10014</v>
      </c>
      <c r="F413" s="109" t="s">
        <v>1230</v>
      </c>
      <c r="G413" s="110" t="s">
        <v>1230</v>
      </c>
      <c r="H413" s="110" t="s">
        <v>1230</v>
      </c>
      <c r="I413" s="111" t="s">
        <v>1333</v>
      </c>
      <c r="J413" s="110" t="s">
        <v>1210</v>
      </c>
      <c r="K413" s="110" t="s">
        <v>1230</v>
      </c>
      <c r="L413" s="112">
        <v>3</v>
      </c>
      <c r="M413" s="112">
        <v>0</v>
      </c>
      <c r="N413" s="112">
        <v>1</v>
      </c>
      <c r="O413" s="110" t="s">
        <v>1210</v>
      </c>
      <c r="P413" s="110" t="s">
        <v>1230</v>
      </c>
      <c r="Q413" s="117"/>
      <c r="R413" s="113" t="s">
        <v>44</v>
      </c>
      <c r="S413" s="101" t="str">
        <f t="shared" si="7"/>
        <v>Ok</v>
      </c>
      <c r="T413" s="6">
        <f>IFERROR(VLOOKUP(D413,'[1]2020 год'!$C:$J,8,0),IFERROR(VLOOKUP(D413,'[1]2020 год'!$C:$J,7,0),""))</f>
        <v>10014</v>
      </c>
    </row>
    <row r="414" spans="1:20" ht="42.6" thickTop="1" thickBot="1" x14ac:dyDescent="0.3">
      <c r="A414" s="107">
        <v>410</v>
      </c>
      <c r="B414" s="108" t="s">
        <v>469</v>
      </c>
      <c r="C414" s="108" t="s">
        <v>1285</v>
      </c>
      <c r="D414" s="108" t="s">
        <v>474</v>
      </c>
      <c r="E414" s="124">
        <v>74929</v>
      </c>
      <c r="F414" s="109" t="s">
        <v>1230</v>
      </c>
      <c r="G414" s="110" t="s">
        <v>1230</v>
      </c>
      <c r="H414" s="110" t="s">
        <v>1230</v>
      </c>
      <c r="I414" s="111" t="s">
        <v>1333</v>
      </c>
      <c r="J414" s="110" t="s">
        <v>1210</v>
      </c>
      <c r="K414" s="110" t="s">
        <v>1230</v>
      </c>
      <c r="L414" s="112">
        <v>3</v>
      </c>
      <c r="M414" s="112">
        <v>0</v>
      </c>
      <c r="N414" s="112">
        <v>1</v>
      </c>
      <c r="O414" s="110" t="s">
        <v>1210</v>
      </c>
      <c r="P414" s="110" t="s">
        <v>1230</v>
      </c>
      <c r="Q414" s="117"/>
      <c r="R414" s="113" t="s">
        <v>44</v>
      </c>
      <c r="S414" s="101" t="str">
        <f t="shared" si="7"/>
        <v>Ok</v>
      </c>
      <c r="T414" s="6">
        <f>IFERROR(VLOOKUP(D414,'[1]2020 год'!$C:$J,8,0),IFERROR(VLOOKUP(D414,'[1]2020 год'!$C:$J,7,0),""))</f>
        <v>74929</v>
      </c>
    </row>
    <row r="415" spans="1:20" ht="42.6" thickTop="1" thickBot="1" x14ac:dyDescent="0.3">
      <c r="A415" s="107">
        <v>411</v>
      </c>
      <c r="B415" s="108" t="s">
        <v>469</v>
      </c>
      <c r="C415" s="108" t="s">
        <v>1285</v>
      </c>
      <c r="D415" s="108" t="s">
        <v>475</v>
      </c>
      <c r="E415" s="124">
        <v>17198</v>
      </c>
      <c r="F415" s="109" t="s">
        <v>1230</v>
      </c>
      <c r="G415" s="110" t="s">
        <v>1230</v>
      </c>
      <c r="H415" s="110" t="s">
        <v>1230</v>
      </c>
      <c r="I415" s="111" t="s">
        <v>1333</v>
      </c>
      <c r="J415" s="110" t="s">
        <v>1210</v>
      </c>
      <c r="K415" s="110" t="s">
        <v>1230</v>
      </c>
      <c r="L415" s="112">
        <v>3</v>
      </c>
      <c r="M415" s="112">
        <v>0</v>
      </c>
      <c r="N415" s="112">
        <v>1</v>
      </c>
      <c r="O415" s="110" t="s">
        <v>1210</v>
      </c>
      <c r="P415" s="110" t="s">
        <v>1230</v>
      </c>
      <c r="Q415" s="117"/>
      <c r="R415" s="113" t="s">
        <v>44</v>
      </c>
      <c r="S415" s="101" t="str">
        <f t="shared" si="7"/>
        <v>Ok</v>
      </c>
      <c r="T415" s="6">
        <f>IFERROR(VLOOKUP(D415,'[1]2020 год'!$C:$J,8,0),IFERROR(VLOOKUP(D415,'[1]2020 год'!$C:$J,7,0),""))</f>
        <v>17198</v>
      </c>
    </row>
    <row r="416" spans="1:20" ht="42.6" thickTop="1" thickBot="1" x14ac:dyDescent="0.3">
      <c r="A416" s="107">
        <v>412</v>
      </c>
      <c r="B416" s="108" t="s">
        <v>469</v>
      </c>
      <c r="C416" s="108" t="s">
        <v>1285</v>
      </c>
      <c r="D416" s="108" t="s">
        <v>476</v>
      </c>
      <c r="E416" s="124">
        <v>9626</v>
      </c>
      <c r="F416" s="109" t="s">
        <v>1230</v>
      </c>
      <c r="G416" s="110" t="s">
        <v>1230</v>
      </c>
      <c r="H416" s="110" t="s">
        <v>1230</v>
      </c>
      <c r="I416" s="111" t="s">
        <v>1333</v>
      </c>
      <c r="J416" s="110" t="s">
        <v>1210</v>
      </c>
      <c r="K416" s="110" t="s">
        <v>1230</v>
      </c>
      <c r="L416" s="112">
        <v>3</v>
      </c>
      <c r="M416" s="112">
        <v>0</v>
      </c>
      <c r="N416" s="112">
        <v>1</v>
      </c>
      <c r="O416" s="110" t="s">
        <v>1210</v>
      </c>
      <c r="P416" s="110" t="s">
        <v>1230</v>
      </c>
      <c r="Q416" s="117"/>
      <c r="R416" s="113" t="s">
        <v>44</v>
      </c>
      <c r="S416" s="101" t="str">
        <f t="shared" si="7"/>
        <v>Ok</v>
      </c>
      <c r="T416" s="6">
        <f>IFERROR(VLOOKUP(D416,'[1]2020 год'!$C:$J,8,0),IFERROR(VLOOKUP(D416,'[1]2020 год'!$C:$J,7,0),""))</f>
        <v>9626</v>
      </c>
    </row>
    <row r="417" spans="1:20" ht="42.6" thickTop="1" thickBot="1" x14ac:dyDescent="0.3">
      <c r="A417" s="107">
        <v>413</v>
      </c>
      <c r="B417" s="108" t="s">
        <v>477</v>
      </c>
      <c r="C417" s="108" t="s">
        <v>1285</v>
      </c>
      <c r="D417" s="108" t="s">
        <v>452</v>
      </c>
      <c r="E417" s="124">
        <v>100499</v>
      </c>
      <c r="F417" s="109" t="s">
        <v>1230</v>
      </c>
      <c r="G417" s="110" t="s">
        <v>1230</v>
      </c>
      <c r="H417" s="110" t="s">
        <v>1230</v>
      </c>
      <c r="I417" s="111" t="s">
        <v>1333</v>
      </c>
      <c r="J417" s="110" t="s">
        <v>1210</v>
      </c>
      <c r="K417" s="110" t="s">
        <v>1230</v>
      </c>
      <c r="L417" s="112">
        <v>3</v>
      </c>
      <c r="M417" s="112">
        <v>0</v>
      </c>
      <c r="N417" s="112">
        <v>1</v>
      </c>
      <c r="O417" s="110" t="s">
        <v>1210</v>
      </c>
      <c r="P417" s="110" t="s">
        <v>1230</v>
      </c>
      <c r="Q417" s="117"/>
      <c r="R417" s="113" t="s">
        <v>41</v>
      </c>
      <c r="S417" s="101" t="str">
        <f t="shared" si="7"/>
        <v>Ok</v>
      </c>
      <c r="T417" s="6">
        <f>IFERROR(VLOOKUP(D417,'[1]2020 год'!$C:$J,8,0),IFERROR(VLOOKUP(D417,'[1]2020 год'!$C:$J,7,0),""))</f>
        <v>100499</v>
      </c>
    </row>
    <row r="418" spans="1:20" ht="42.6" thickTop="1" thickBot="1" x14ac:dyDescent="0.3">
      <c r="A418" s="107">
        <v>414</v>
      </c>
      <c r="B418" s="108" t="s">
        <v>477</v>
      </c>
      <c r="C418" s="108" t="s">
        <v>1286</v>
      </c>
      <c r="D418" s="108" t="s">
        <v>478</v>
      </c>
      <c r="E418" s="124">
        <v>315311</v>
      </c>
      <c r="F418" s="109" t="s">
        <v>1230</v>
      </c>
      <c r="G418" s="110" t="s">
        <v>1230</v>
      </c>
      <c r="H418" s="110" t="s">
        <v>1230</v>
      </c>
      <c r="I418" s="111" t="s">
        <v>1333</v>
      </c>
      <c r="J418" s="110" t="s">
        <v>1210</v>
      </c>
      <c r="K418" s="110" t="s">
        <v>1230</v>
      </c>
      <c r="L418" s="112">
        <v>2</v>
      </c>
      <c r="M418" s="112">
        <v>0</v>
      </c>
      <c r="N418" s="112">
        <v>1</v>
      </c>
      <c r="O418" s="110" t="s">
        <v>1210</v>
      </c>
      <c r="P418" s="110" t="s">
        <v>1230</v>
      </c>
      <c r="Q418" s="117"/>
      <c r="R418" s="113" t="s">
        <v>41</v>
      </c>
      <c r="S418" s="101" t="str">
        <f t="shared" si="7"/>
        <v>Ok</v>
      </c>
      <c r="T418" s="6">
        <f>IFERROR(VLOOKUP(D418,'[1]2020 год'!$C:$J,8,0),IFERROR(VLOOKUP(D418,'[1]2020 год'!$C:$J,7,0),""))</f>
        <v>315311</v>
      </c>
    </row>
    <row r="419" spans="1:20" ht="42.6" thickTop="1" thickBot="1" x14ac:dyDescent="0.3">
      <c r="A419" s="107">
        <v>415</v>
      </c>
      <c r="B419" s="108" t="s">
        <v>477</v>
      </c>
      <c r="C419" s="108" t="s">
        <v>1286</v>
      </c>
      <c r="D419" s="108" t="s">
        <v>479</v>
      </c>
      <c r="E419" s="124">
        <v>449556</v>
      </c>
      <c r="F419" s="109" t="s">
        <v>1230</v>
      </c>
      <c r="G419" s="110" t="s">
        <v>1230</v>
      </c>
      <c r="H419" s="110" t="s">
        <v>1230</v>
      </c>
      <c r="I419" s="111" t="s">
        <v>1333</v>
      </c>
      <c r="J419" s="110" t="s">
        <v>1210</v>
      </c>
      <c r="K419" s="110" t="s">
        <v>1230</v>
      </c>
      <c r="L419" s="112">
        <v>2</v>
      </c>
      <c r="M419" s="112">
        <v>0</v>
      </c>
      <c r="N419" s="112">
        <v>1</v>
      </c>
      <c r="O419" s="110" t="s">
        <v>1210</v>
      </c>
      <c r="P419" s="110" t="s">
        <v>1230</v>
      </c>
      <c r="Q419" s="117"/>
      <c r="R419" s="113" t="s">
        <v>41</v>
      </c>
      <c r="S419" s="101" t="str">
        <f t="shared" si="7"/>
        <v>Ok</v>
      </c>
      <c r="T419" s="6">
        <f>IFERROR(VLOOKUP(D419,'[1]2020 год'!$C:$J,8,0),IFERROR(VLOOKUP(D419,'[1]2020 год'!$C:$J,7,0),""))</f>
        <v>449556</v>
      </c>
    </row>
    <row r="420" spans="1:20" ht="42.6" thickTop="1" thickBot="1" x14ac:dyDescent="0.3">
      <c r="A420" s="107">
        <v>416</v>
      </c>
      <c r="B420" s="108" t="s">
        <v>477</v>
      </c>
      <c r="C420" s="108" t="s">
        <v>1285</v>
      </c>
      <c r="D420" s="108" t="s">
        <v>480</v>
      </c>
      <c r="E420" s="124">
        <v>38240</v>
      </c>
      <c r="F420" s="109" t="s">
        <v>1230</v>
      </c>
      <c r="G420" s="110" t="s">
        <v>1230</v>
      </c>
      <c r="H420" s="110" t="s">
        <v>1230</v>
      </c>
      <c r="I420" s="111" t="s">
        <v>1333</v>
      </c>
      <c r="J420" s="110" t="s">
        <v>1210</v>
      </c>
      <c r="K420" s="110" t="s">
        <v>1230</v>
      </c>
      <c r="L420" s="112">
        <v>3</v>
      </c>
      <c r="M420" s="112">
        <v>0</v>
      </c>
      <c r="N420" s="112">
        <v>1</v>
      </c>
      <c r="O420" s="110" t="s">
        <v>1210</v>
      </c>
      <c r="P420" s="110" t="s">
        <v>1230</v>
      </c>
      <c r="Q420" s="117"/>
      <c r="R420" s="113" t="s">
        <v>41</v>
      </c>
      <c r="S420" s="101" t="str">
        <f t="shared" si="7"/>
        <v>Ok</v>
      </c>
      <c r="T420" s="6">
        <f>IFERROR(VLOOKUP(D420,'[1]2020 год'!$C:$J,8,0),IFERROR(VLOOKUP(D420,'[1]2020 год'!$C:$J,7,0),""))</f>
        <v>38240</v>
      </c>
    </row>
    <row r="421" spans="1:20" ht="42.6" thickTop="1" thickBot="1" x14ac:dyDescent="0.3">
      <c r="A421" s="107">
        <v>417</v>
      </c>
      <c r="B421" s="108" t="s">
        <v>477</v>
      </c>
      <c r="C421" s="108" t="s">
        <v>1285</v>
      </c>
      <c r="D421" s="108" t="s">
        <v>481</v>
      </c>
      <c r="E421" s="124">
        <v>18435</v>
      </c>
      <c r="F421" s="109" t="s">
        <v>1230</v>
      </c>
      <c r="G421" s="110" t="s">
        <v>1230</v>
      </c>
      <c r="H421" s="110" t="s">
        <v>1230</v>
      </c>
      <c r="I421" s="111" t="s">
        <v>1333</v>
      </c>
      <c r="J421" s="110" t="s">
        <v>1210</v>
      </c>
      <c r="K421" s="110" t="s">
        <v>1230</v>
      </c>
      <c r="L421" s="112">
        <v>3</v>
      </c>
      <c r="M421" s="112">
        <v>0</v>
      </c>
      <c r="N421" s="112">
        <v>1</v>
      </c>
      <c r="O421" s="110" t="s">
        <v>1210</v>
      </c>
      <c r="P421" s="110" t="s">
        <v>1230</v>
      </c>
      <c r="Q421" s="117"/>
      <c r="R421" s="113" t="s">
        <v>41</v>
      </c>
      <c r="S421" s="101" t="str">
        <f t="shared" si="7"/>
        <v>Ok</v>
      </c>
      <c r="T421" s="6">
        <f>IFERROR(VLOOKUP(D421,'[1]2020 год'!$C:$J,8,0),IFERROR(VLOOKUP(D421,'[1]2020 год'!$C:$J,7,0),""))</f>
        <v>18435</v>
      </c>
    </row>
    <row r="422" spans="1:20" ht="42.6" thickTop="1" thickBot="1" x14ac:dyDescent="0.3">
      <c r="A422" s="107">
        <v>418</v>
      </c>
      <c r="B422" s="108" t="s">
        <v>477</v>
      </c>
      <c r="C422" s="108" t="s">
        <v>1285</v>
      </c>
      <c r="D422" s="108" t="s">
        <v>482</v>
      </c>
      <c r="E422" s="124">
        <v>13254</v>
      </c>
      <c r="F422" s="109" t="s">
        <v>1230</v>
      </c>
      <c r="G422" s="110" t="s">
        <v>1230</v>
      </c>
      <c r="H422" s="110" t="s">
        <v>1230</v>
      </c>
      <c r="I422" s="111" t="s">
        <v>1333</v>
      </c>
      <c r="J422" s="110" t="s">
        <v>1210</v>
      </c>
      <c r="K422" s="110" t="s">
        <v>1230</v>
      </c>
      <c r="L422" s="112">
        <v>3</v>
      </c>
      <c r="M422" s="112">
        <v>0</v>
      </c>
      <c r="N422" s="112">
        <v>1</v>
      </c>
      <c r="O422" s="110" t="s">
        <v>1210</v>
      </c>
      <c r="P422" s="110" t="s">
        <v>1230</v>
      </c>
      <c r="Q422" s="117"/>
      <c r="R422" s="113" t="s">
        <v>41</v>
      </c>
      <c r="S422" s="101" t="str">
        <f t="shared" si="7"/>
        <v>Ok</v>
      </c>
      <c r="T422" s="6">
        <f>IFERROR(VLOOKUP(D422,'[1]2020 год'!$C:$J,8,0),IFERROR(VLOOKUP(D422,'[1]2020 год'!$C:$J,7,0),""))</f>
        <v>13254</v>
      </c>
    </row>
    <row r="423" spans="1:20" ht="42.6" thickTop="1" thickBot="1" x14ac:dyDescent="0.3">
      <c r="A423" s="107">
        <v>419</v>
      </c>
      <c r="B423" s="108" t="s">
        <v>477</v>
      </c>
      <c r="C423" s="108" t="s">
        <v>1285</v>
      </c>
      <c r="D423" s="108" t="s">
        <v>483</v>
      </c>
      <c r="E423" s="124">
        <v>16014</v>
      </c>
      <c r="F423" s="109" t="s">
        <v>1230</v>
      </c>
      <c r="G423" s="110" t="s">
        <v>1230</v>
      </c>
      <c r="H423" s="110" t="s">
        <v>1230</v>
      </c>
      <c r="I423" s="111" t="s">
        <v>1333</v>
      </c>
      <c r="J423" s="110" t="s">
        <v>1210</v>
      </c>
      <c r="K423" s="110" t="s">
        <v>1230</v>
      </c>
      <c r="L423" s="112">
        <v>3</v>
      </c>
      <c r="M423" s="112">
        <v>0</v>
      </c>
      <c r="N423" s="112">
        <v>1</v>
      </c>
      <c r="O423" s="110" t="s">
        <v>1210</v>
      </c>
      <c r="P423" s="110" t="s">
        <v>1230</v>
      </c>
      <c r="Q423" s="117"/>
      <c r="R423" s="113" t="s">
        <v>41</v>
      </c>
      <c r="S423" s="101" t="str">
        <f t="shared" si="7"/>
        <v>Ok</v>
      </c>
      <c r="T423" s="6">
        <f>IFERROR(VLOOKUP(D423,'[1]2020 год'!$C:$J,8,0),IFERROR(VLOOKUP(D423,'[1]2020 год'!$C:$J,7,0),""))</f>
        <v>16014</v>
      </c>
    </row>
    <row r="424" spans="1:20" ht="42.6" thickTop="1" thickBot="1" x14ac:dyDescent="0.3">
      <c r="A424" s="107">
        <v>420</v>
      </c>
      <c r="B424" s="108" t="s">
        <v>477</v>
      </c>
      <c r="C424" s="108" t="s">
        <v>1285</v>
      </c>
      <c r="D424" s="108" t="s">
        <v>484</v>
      </c>
      <c r="E424" s="124">
        <v>15117</v>
      </c>
      <c r="F424" s="109" t="s">
        <v>1230</v>
      </c>
      <c r="G424" s="110" t="s">
        <v>1230</v>
      </c>
      <c r="H424" s="110" t="s">
        <v>1230</v>
      </c>
      <c r="I424" s="111" t="s">
        <v>1333</v>
      </c>
      <c r="J424" s="110" t="s">
        <v>1210</v>
      </c>
      <c r="K424" s="110" t="s">
        <v>1230</v>
      </c>
      <c r="L424" s="112">
        <v>3</v>
      </c>
      <c r="M424" s="112">
        <v>0</v>
      </c>
      <c r="N424" s="112">
        <v>1</v>
      </c>
      <c r="O424" s="110" t="s">
        <v>1210</v>
      </c>
      <c r="P424" s="110" t="s">
        <v>1230</v>
      </c>
      <c r="Q424" s="117"/>
      <c r="R424" s="113" t="s">
        <v>41</v>
      </c>
      <c r="S424" s="101" t="str">
        <f t="shared" si="7"/>
        <v>Ok</v>
      </c>
      <c r="T424" s="6">
        <f>IFERROR(VLOOKUP(D424,'[1]2020 год'!$C:$J,8,0),IFERROR(VLOOKUP(D424,'[1]2020 год'!$C:$J,7,0),""))</f>
        <v>15117</v>
      </c>
    </row>
    <row r="425" spans="1:20" ht="42.6" thickTop="1" thickBot="1" x14ac:dyDescent="0.3">
      <c r="A425" s="107">
        <v>421</v>
      </c>
      <c r="B425" s="108" t="s">
        <v>486</v>
      </c>
      <c r="C425" s="108" t="s">
        <v>1285</v>
      </c>
      <c r="D425" s="108" t="s">
        <v>487</v>
      </c>
      <c r="E425" s="124">
        <v>46608</v>
      </c>
      <c r="F425" s="109" t="s">
        <v>1230</v>
      </c>
      <c r="G425" s="110" t="s">
        <v>1230</v>
      </c>
      <c r="H425" s="110" t="s">
        <v>1230</v>
      </c>
      <c r="I425" s="111" t="s">
        <v>1333</v>
      </c>
      <c r="J425" s="110" t="s">
        <v>1210</v>
      </c>
      <c r="K425" s="110" t="s">
        <v>1230</v>
      </c>
      <c r="L425" s="112">
        <v>3</v>
      </c>
      <c r="M425" s="112">
        <v>0</v>
      </c>
      <c r="N425" s="112">
        <v>1</v>
      </c>
      <c r="O425" s="110" t="s">
        <v>1210</v>
      </c>
      <c r="P425" s="110" t="s">
        <v>1230</v>
      </c>
      <c r="Q425" s="117"/>
      <c r="R425" s="113" t="s">
        <v>41</v>
      </c>
      <c r="S425" s="101" t="str">
        <f t="shared" si="7"/>
        <v>Ok</v>
      </c>
      <c r="T425" s="6">
        <f>IFERROR(VLOOKUP(D425,'[1]2020 год'!$C:$J,8,0),IFERROR(VLOOKUP(D425,'[1]2020 год'!$C:$J,7,0),""))</f>
        <v>46608</v>
      </c>
    </row>
    <row r="426" spans="1:20" ht="42.6" thickTop="1" thickBot="1" x14ac:dyDescent="0.3">
      <c r="A426" s="107">
        <v>422</v>
      </c>
      <c r="B426" s="108" t="s">
        <v>486</v>
      </c>
      <c r="C426" s="108" t="s">
        <v>1285</v>
      </c>
      <c r="D426" s="108" t="s">
        <v>488</v>
      </c>
      <c r="E426" s="124">
        <v>18830</v>
      </c>
      <c r="F426" s="109" t="s">
        <v>1230</v>
      </c>
      <c r="G426" s="110" t="s">
        <v>1230</v>
      </c>
      <c r="H426" s="110" t="s">
        <v>1230</v>
      </c>
      <c r="I426" s="111" t="s">
        <v>1333</v>
      </c>
      <c r="J426" s="110" t="s">
        <v>1210</v>
      </c>
      <c r="K426" s="110" t="s">
        <v>1230</v>
      </c>
      <c r="L426" s="112">
        <v>3</v>
      </c>
      <c r="M426" s="112">
        <v>0</v>
      </c>
      <c r="N426" s="112">
        <v>1</v>
      </c>
      <c r="O426" s="110" t="s">
        <v>1210</v>
      </c>
      <c r="P426" s="110" t="s">
        <v>1230</v>
      </c>
      <c r="Q426" s="117"/>
      <c r="R426" s="113" t="s">
        <v>41</v>
      </c>
      <c r="S426" s="101" t="str">
        <f t="shared" si="7"/>
        <v>Ok</v>
      </c>
      <c r="T426" s="6">
        <f>IFERROR(VLOOKUP(D426,'[1]2020 год'!$C:$J,8,0),IFERROR(VLOOKUP(D426,'[1]2020 год'!$C:$J,7,0),""))</f>
        <v>18830</v>
      </c>
    </row>
    <row r="427" spans="1:20" ht="42.6" thickTop="1" thickBot="1" x14ac:dyDescent="0.3">
      <c r="A427" s="107">
        <v>423</v>
      </c>
      <c r="B427" s="108" t="s">
        <v>486</v>
      </c>
      <c r="C427" s="108" t="s">
        <v>1286</v>
      </c>
      <c r="D427" s="108" t="s">
        <v>489</v>
      </c>
      <c r="E427" s="124">
        <v>103179</v>
      </c>
      <c r="F427" s="109" t="s">
        <v>1230</v>
      </c>
      <c r="G427" s="110" t="s">
        <v>1230</v>
      </c>
      <c r="H427" s="110" t="s">
        <v>1230</v>
      </c>
      <c r="I427" s="111" t="s">
        <v>1333</v>
      </c>
      <c r="J427" s="110" t="s">
        <v>1210</v>
      </c>
      <c r="K427" s="110" t="s">
        <v>1230</v>
      </c>
      <c r="L427" s="112">
        <v>2</v>
      </c>
      <c r="M427" s="112">
        <v>0</v>
      </c>
      <c r="N427" s="112">
        <v>1</v>
      </c>
      <c r="O427" s="110" t="s">
        <v>1210</v>
      </c>
      <c r="P427" s="110" t="s">
        <v>1230</v>
      </c>
      <c r="Q427" s="117"/>
      <c r="R427" s="113" t="s">
        <v>41</v>
      </c>
      <c r="S427" s="101" t="str">
        <f t="shared" si="7"/>
        <v>Ok</v>
      </c>
      <c r="T427" s="6">
        <f>IFERROR(VLOOKUP(D427,'[1]2020 год'!$C:$J,8,0),IFERROR(VLOOKUP(D427,'[1]2020 год'!$C:$J,7,0),""))</f>
        <v>103179</v>
      </c>
    </row>
    <row r="428" spans="1:20" ht="42.6" thickTop="1" thickBot="1" x14ac:dyDescent="0.3">
      <c r="A428" s="107">
        <v>424</v>
      </c>
      <c r="B428" s="108" t="s">
        <v>486</v>
      </c>
      <c r="C428" s="108" t="s">
        <v>1285</v>
      </c>
      <c r="D428" s="108" t="s">
        <v>490</v>
      </c>
      <c r="E428" s="124">
        <v>19208</v>
      </c>
      <c r="F428" s="109" t="s">
        <v>1230</v>
      </c>
      <c r="G428" s="110" t="s">
        <v>1230</v>
      </c>
      <c r="H428" s="110" t="s">
        <v>1230</v>
      </c>
      <c r="I428" s="111" t="s">
        <v>1333</v>
      </c>
      <c r="J428" s="110" t="s">
        <v>1210</v>
      </c>
      <c r="K428" s="110" t="s">
        <v>1230</v>
      </c>
      <c r="L428" s="112">
        <v>3</v>
      </c>
      <c r="M428" s="112">
        <v>0</v>
      </c>
      <c r="N428" s="112">
        <v>1</v>
      </c>
      <c r="O428" s="110" t="s">
        <v>1210</v>
      </c>
      <c r="P428" s="110" t="s">
        <v>1230</v>
      </c>
      <c r="Q428" s="117"/>
      <c r="R428" s="113" t="s">
        <v>41</v>
      </c>
      <c r="S428" s="101" t="str">
        <f t="shared" si="7"/>
        <v>Ok</v>
      </c>
      <c r="T428" s="6">
        <f>IFERROR(VLOOKUP(D428,'[1]2020 год'!$C:$J,8,0),IFERROR(VLOOKUP(D428,'[1]2020 год'!$C:$J,7,0),""))</f>
        <v>19208</v>
      </c>
    </row>
    <row r="429" spans="1:20" ht="42.6" thickTop="1" thickBot="1" x14ac:dyDescent="0.3">
      <c r="A429" s="107">
        <v>425</v>
      </c>
      <c r="B429" s="108" t="s">
        <v>486</v>
      </c>
      <c r="C429" s="108" t="s">
        <v>1286</v>
      </c>
      <c r="D429" s="108" t="s">
        <v>491</v>
      </c>
      <c r="E429" s="124">
        <v>509420</v>
      </c>
      <c r="F429" s="109" t="s">
        <v>1230</v>
      </c>
      <c r="G429" s="110" t="s">
        <v>1230</v>
      </c>
      <c r="H429" s="110" t="s">
        <v>1230</v>
      </c>
      <c r="I429" s="111" t="s">
        <v>1333</v>
      </c>
      <c r="J429" s="110" t="s">
        <v>1210</v>
      </c>
      <c r="K429" s="110" t="s">
        <v>1230</v>
      </c>
      <c r="L429" s="112">
        <v>2</v>
      </c>
      <c r="M429" s="112">
        <v>0</v>
      </c>
      <c r="N429" s="112">
        <v>1</v>
      </c>
      <c r="O429" s="110" t="s">
        <v>1210</v>
      </c>
      <c r="P429" s="110" t="s">
        <v>1230</v>
      </c>
      <c r="Q429" s="117"/>
      <c r="R429" s="113" t="s">
        <v>41</v>
      </c>
      <c r="S429" s="101" t="str">
        <f t="shared" si="7"/>
        <v>Ok</v>
      </c>
      <c r="T429" s="6">
        <f>IFERROR(VLOOKUP(D429,'[1]2020 год'!$C:$J,8,0),IFERROR(VLOOKUP(D429,'[1]2020 год'!$C:$J,7,0),""))</f>
        <v>509420</v>
      </c>
    </row>
    <row r="430" spans="1:20" ht="42.6" thickTop="1" thickBot="1" x14ac:dyDescent="0.3">
      <c r="A430" s="107">
        <v>426</v>
      </c>
      <c r="B430" s="108" t="s">
        <v>486</v>
      </c>
      <c r="C430" s="108" t="s">
        <v>1285</v>
      </c>
      <c r="D430" s="108" t="s">
        <v>492</v>
      </c>
      <c r="E430" s="124">
        <v>19653</v>
      </c>
      <c r="F430" s="109" t="s">
        <v>1230</v>
      </c>
      <c r="G430" s="110" t="s">
        <v>1230</v>
      </c>
      <c r="H430" s="110" t="s">
        <v>1230</v>
      </c>
      <c r="I430" s="111" t="s">
        <v>1333</v>
      </c>
      <c r="J430" s="110" t="s">
        <v>1210</v>
      </c>
      <c r="K430" s="110" t="s">
        <v>1230</v>
      </c>
      <c r="L430" s="112">
        <v>3</v>
      </c>
      <c r="M430" s="112">
        <v>0</v>
      </c>
      <c r="N430" s="112">
        <v>1</v>
      </c>
      <c r="O430" s="110" t="s">
        <v>1210</v>
      </c>
      <c r="P430" s="110" t="s">
        <v>1230</v>
      </c>
      <c r="Q430" s="117"/>
      <c r="R430" s="113" t="s">
        <v>41</v>
      </c>
      <c r="S430" s="101" t="str">
        <f t="shared" si="7"/>
        <v>Ok</v>
      </c>
      <c r="T430" s="6">
        <f>IFERROR(VLOOKUP(D430,'[1]2020 год'!$C:$J,8,0),IFERROR(VLOOKUP(D430,'[1]2020 год'!$C:$J,7,0),""))</f>
        <v>19653</v>
      </c>
    </row>
    <row r="431" spans="1:20" ht="42.6" thickTop="1" thickBot="1" x14ac:dyDescent="0.3">
      <c r="A431" s="107">
        <v>427</v>
      </c>
      <c r="B431" s="108" t="s">
        <v>486</v>
      </c>
      <c r="C431" s="108" t="s">
        <v>1285</v>
      </c>
      <c r="D431" s="108" t="s">
        <v>493</v>
      </c>
      <c r="E431" s="124">
        <v>11795</v>
      </c>
      <c r="F431" s="109" t="s">
        <v>1230</v>
      </c>
      <c r="G431" s="110" t="s">
        <v>1230</v>
      </c>
      <c r="H431" s="110" t="s">
        <v>1230</v>
      </c>
      <c r="I431" s="111" t="s">
        <v>1333</v>
      </c>
      <c r="J431" s="110" t="s">
        <v>1210</v>
      </c>
      <c r="K431" s="110" t="s">
        <v>1230</v>
      </c>
      <c r="L431" s="112">
        <v>3</v>
      </c>
      <c r="M431" s="112">
        <v>0</v>
      </c>
      <c r="N431" s="112">
        <v>1</v>
      </c>
      <c r="O431" s="110" t="s">
        <v>1210</v>
      </c>
      <c r="P431" s="110" t="s">
        <v>1230</v>
      </c>
      <c r="Q431" s="117"/>
      <c r="R431" s="113" t="s">
        <v>41</v>
      </c>
      <c r="S431" s="101" t="str">
        <f t="shared" si="7"/>
        <v>Ok</v>
      </c>
      <c r="T431" s="6">
        <f>IFERROR(VLOOKUP(D431,'[1]2020 год'!$C:$J,8,0),IFERROR(VLOOKUP(D431,'[1]2020 год'!$C:$J,7,0),""))</f>
        <v>11795</v>
      </c>
    </row>
    <row r="432" spans="1:20" ht="42.6" thickTop="1" thickBot="1" x14ac:dyDescent="0.3">
      <c r="A432" s="107">
        <v>428</v>
      </c>
      <c r="B432" s="108" t="s">
        <v>494</v>
      </c>
      <c r="C432" s="108" t="s">
        <v>1285</v>
      </c>
      <c r="D432" s="108" t="s">
        <v>495</v>
      </c>
      <c r="E432" s="124">
        <v>91781</v>
      </c>
      <c r="F432" s="109" t="s">
        <v>1230</v>
      </c>
      <c r="G432" s="110" t="s">
        <v>1230</v>
      </c>
      <c r="H432" s="110" t="s">
        <v>1230</v>
      </c>
      <c r="I432" s="111" t="s">
        <v>1333</v>
      </c>
      <c r="J432" s="110" t="s">
        <v>1210</v>
      </c>
      <c r="K432" s="110" t="s">
        <v>1230</v>
      </c>
      <c r="L432" s="112">
        <v>3</v>
      </c>
      <c r="M432" s="112">
        <v>0</v>
      </c>
      <c r="N432" s="112">
        <v>1</v>
      </c>
      <c r="O432" s="110" t="s">
        <v>1210</v>
      </c>
      <c r="P432" s="110" t="s">
        <v>1230</v>
      </c>
      <c r="Q432" s="117"/>
      <c r="R432" s="113" t="s">
        <v>47</v>
      </c>
      <c r="S432" s="101" t="str">
        <f t="shared" si="7"/>
        <v>Ok</v>
      </c>
      <c r="T432" s="6">
        <f>IFERROR(VLOOKUP(D432,'[1]2020 год'!$C:$J,8,0),IFERROR(VLOOKUP(D432,'[1]2020 год'!$C:$J,7,0),""))</f>
        <v>91781</v>
      </c>
    </row>
    <row r="433" spans="1:20" ht="42.6" thickTop="1" thickBot="1" x14ac:dyDescent="0.3">
      <c r="A433" s="107">
        <v>429</v>
      </c>
      <c r="B433" s="108" t="s">
        <v>496</v>
      </c>
      <c r="C433" s="108" t="s">
        <v>1285</v>
      </c>
      <c r="D433" s="108" t="s">
        <v>497</v>
      </c>
      <c r="E433" s="124">
        <v>55201</v>
      </c>
      <c r="F433" s="109" t="s">
        <v>1230</v>
      </c>
      <c r="G433" s="110" t="s">
        <v>1230</v>
      </c>
      <c r="H433" s="110" t="s">
        <v>1230</v>
      </c>
      <c r="I433" s="111" t="s">
        <v>1333</v>
      </c>
      <c r="J433" s="110" t="s">
        <v>1210</v>
      </c>
      <c r="K433" s="110" t="s">
        <v>1230</v>
      </c>
      <c r="L433" s="112">
        <v>3</v>
      </c>
      <c r="M433" s="112">
        <v>0</v>
      </c>
      <c r="N433" s="112">
        <v>1</v>
      </c>
      <c r="O433" s="110" t="s">
        <v>1210</v>
      </c>
      <c r="P433" s="110" t="s">
        <v>1230</v>
      </c>
      <c r="Q433" s="117"/>
      <c r="R433" s="113" t="s">
        <v>1303</v>
      </c>
      <c r="S433" s="101" t="str">
        <f t="shared" si="7"/>
        <v>Ok</v>
      </c>
      <c r="T433" s="6">
        <f>IFERROR(VLOOKUP(D433,'[1]2020 год'!$C:$J,8,0),IFERROR(VLOOKUP(D433,'[1]2020 год'!$C:$J,7,0),""))</f>
        <v>55201</v>
      </c>
    </row>
    <row r="434" spans="1:20" ht="42.6" thickTop="1" thickBot="1" x14ac:dyDescent="0.3">
      <c r="A434" s="107">
        <v>430</v>
      </c>
      <c r="B434" s="108" t="s">
        <v>496</v>
      </c>
      <c r="C434" s="108" t="s">
        <v>1285</v>
      </c>
      <c r="D434" s="108" t="s">
        <v>498</v>
      </c>
      <c r="E434" s="124">
        <v>13259</v>
      </c>
      <c r="F434" s="109" t="s">
        <v>1230</v>
      </c>
      <c r="G434" s="110" t="s">
        <v>1230</v>
      </c>
      <c r="H434" s="110" t="s">
        <v>1230</v>
      </c>
      <c r="I434" s="111" t="s">
        <v>1333</v>
      </c>
      <c r="J434" s="110" t="s">
        <v>1210</v>
      </c>
      <c r="K434" s="110" t="s">
        <v>1230</v>
      </c>
      <c r="L434" s="112">
        <v>3</v>
      </c>
      <c r="M434" s="112">
        <v>0</v>
      </c>
      <c r="N434" s="112">
        <v>1</v>
      </c>
      <c r="O434" s="110" t="s">
        <v>1210</v>
      </c>
      <c r="P434" s="110" t="s">
        <v>1230</v>
      </c>
      <c r="Q434" s="117"/>
      <c r="R434" s="113" t="s">
        <v>1303</v>
      </c>
      <c r="S434" s="101" t="str">
        <f t="shared" si="7"/>
        <v>Ok</v>
      </c>
      <c r="T434" s="6">
        <f>IFERROR(VLOOKUP(D434,'[1]2020 год'!$C:$J,8,0),IFERROR(VLOOKUP(D434,'[1]2020 год'!$C:$J,7,0),""))</f>
        <v>13259</v>
      </c>
    </row>
    <row r="435" spans="1:20" ht="42.6" thickTop="1" thickBot="1" x14ac:dyDescent="0.3">
      <c r="A435" s="107">
        <v>431</v>
      </c>
      <c r="B435" s="108" t="s">
        <v>496</v>
      </c>
      <c r="C435" s="108" t="s">
        <v>1285</v>
      </c>
      <c r="D435" s="108" t="s">
        <v>499</v>
      </c>
      <c r="E435" s="124">
        <v>9656</v>
      </c>
      <c r="F435" s="109" t="s">
        <v>1230</v>
      </c>
      <c r="G435" s="110" t="s">
        <v>1230</v>
      </c>
      <c r="H435" s="110" t="s">
        <v>1230</v>
      </c>
      <c r="I435" s="111" t="s">
        <v>1333</v>
      </c>
      <c r="J435" s="110" t="s">
        <v>1210</v>
      </c>
      <c r="K435" s="110" t="s">
        <v>1230</v>
      </c>
      <c r="L435" s="112">
        <v>3</v>
      </c>
      <c r="M435" s="112">
        <v>0</v>
      </c>
      <c r="N435" s="112">
        <v>1</v>
      </c>
      <c r="O435" s="110" t="s">
        <v>1210</v>
      </c>
      <c r="P435" s="110" t="s">
        <v>1230</v>
      </c>
      <c r="Q435" s="117"/>
      <c r="R435" s="113" t="s">
        <v>1303</v>
      </c>
      <c r="S435" s="101" t="str">
        <f t="shared" si="7"/>
        <v>Ok</v>
      </c>
      <c r="T435" s="6">
        <f>IFERROR(VLOOKUP(D435,'[1]2020 год'!$C:$J,8,0),IFERROR(VLOOKUP(D435,'[1]2020 год'!$C:$J,7,0),""))</f>
        <v>9656</v>
      </c>
    </row>
    <row r="436" spans="1:20" ht="42.6" thickTop="1" thickBot="1" x14ac:dyDescent="0.3">
      <c r="A436" s="107">
        <v>432</v>
      </c>
      <c r="B436" s="108" t="s">
        <v>496</v>
      </c>
      <c r="C436" s="108" t="s">
        <v>1285</v>
      </c>
      <c r="D436" s="108" t="s">
        <v>500</v>
      </c>
      <c r="E436" s="124">
        <v>14902</v>
      </c>
      <c r="F436" s="109" t="s">
        <v>1230</v>
      </c>
      <c r="G436" s="110" t="s">
        <v>1230</v>
      </c>
      <c r="H436" s="110" t="s">
        <v>1230</v>
      </c>
      <c r="I436" s="111" t="s">
        <v>1333</v>
      </c>
      <c r="J436" s="110" t="s">
        <v>1210</v>
      </c>
      <c r="K436" s="110" t="s">
        <v>1230</v>
      </c>
      <c r="L436" s="112">
        <v>3</v>
      </c>
      <c r="M436" s="112">
        <v>0</v>
      </c>
      <c r="N436" s="112">
        <v>1</v>
      </c>
      <c r="O436" s="110" t="s">
        <v>1210</v>
      </c>
      <c r="P436" s="110" t="s">
        <v>1230</v>
      </c>
      <c r="Q436" s="117"/>
      <c r="R436" s="113" t="s">
        <v>1303</v>
      </c>
      <c r="S436" s="101" t="str">
        <f t="shared" si="7"/>
        <v>Ok</v>
      </c>
      <c r="T436" s="6">
        <f>IFERROR(VLOOKUP(D436,'[1]2020 год'!$C:$J,8,0),IFERROR(VLOOKUP(D436,'[1]2020 год'!$C:$J,7,0),""))</f>
        <v>14902</v>
      </c>
    </row>
    <row r="437" spans="1:20" ht="42.6" thickTop="1" thickBot="1" x14ac:dyDescent="0.3">
      <c r="A437" s="107">
        <v>433</v>
      </c>
      <c r="B437" s="108" t="s">
        <v>496</v>
      </c>
      <c r="C437" s="108" t="s">
        <v>1285</v>
      </c>
      <c r="D437" s="108" t="s">
        <v>501</v>
      </c>
      <c r="E437" s="124">
        <v>30575</v>
      </c>
      <c r="F437" s="109" t="s">
        <v>1230</v>
      </c>
      <c r="G437" s="110" t="s">
        <v>1230</v>
      </c>
      <c r="H437" s="110" t="s">
        <v>1230</v>
      </c>
      <c r="I437" s="111" t="s">
        <v>1333</v>
      </c>
      <c r="J437" s="110" t="s">
        <v>1210</v>
      </c>
      <c r="K437" s="110" t="s">
        <v>1230</v>
      </c>
      <c r="L437" s="112">
        <v>3</v>
      </c>
      <c r="M437" s="112">
        <v>0</v>
      </c>
      <c r="N437" s="112">
        <v>1</v>
      </c>
      <c r="O437" s="110" t="s">
        <v>1210</v>
      </c>
      <c r="P437" s="110" t="s">
        <v>1230</v>
      </c>
      <c r="Q437" s="117"/>
      <c r="R437" s="113" t="s">
        <v>1303</v>
      </c>
      <c r="S437" s="101" t="str">
        <f t="shared" si="7"/>
        <v>Ok</v>
      </c>
      <c r="T437" s="6">
        <f>IFERROR(VLOOKUP(D437,'[1]2020 год'!$C:$J,8,0),IFERROR(VLOOKUP(D437,'[1]2020 год'!$C:$J,7,0),""))</f>
        <v>30575</v>
      </c>
    </row>
    <row r="438" spans="1:20" ht="42.6" thickTop="1" thickBot="1" x14ac:dyDescent="0.3">
      <c r="A438" s="107">
        <v>434</v>
      </c>
      <c r="B438" s="108" t="s">
        <v>496</v>
      </c>
      <c r="C438" s="108" t="s">
        <v>1285</v>
      </c>
      <c r="D438" s="108" t="s">
        <v>502</v>
      </c>
      <c r="E438" s="124">
        <v>26206</v>
      </c>
      <c r="F438" s="109" t="s">
        <v>1230</v>
      </c>
      <c r="G438" s="110" t="s">
        <v>1230</v>
      </c>
      <c r="H438" s="110" t="s">
        <v>1230</v>
      </c>
      <c r="I438" s="111" t="s">
        <v>1333</v>
      </c>
      <c r="J438" s="110" t="s">
        <v>1210</v>
      </c>
      <c r="K438" s="110" t="s">
        <v>1230</v>
      </c>
      <c r="L438" s="112">
        <v>3</v>
      </c>
      <c r="M438" s="112">
        <v>0</v>
      </c>
      <c r="N438" s="112">
        <v>1</v>
      </c>
      <c r="O438" s="110" t="s">
        <v>1210</v>
      </c>
      <c r="P438" s="110" t="s">
        <v>1230</v>
      </c>
      <c r="Q438" s="117"/>
      <c r="R438" s="113" t="s">
        <v>1303</v>
      </c>
      <c r="S438" s="101" t="str">
        <f t="shared" si="7"/>
        <v>Ok</v>
      </c>
      <c r="T438" s="6">
        <f>IFERROR(VLOOKUP(D438,'[1]2020 год'!$C:$J,8,0),IFERROR(VLOOKUP(D438,'[1]2020 год'!$C:$J,7,0),""))</f>
        <v>26206</v>
      </c>
    </row>
    <row r="439" spans="1:20" ht="42.6" thickTop="1" thickBot="1" x14ac:dyDescent="0.3">
      <c r="A439" s="107">
        <v>435</v>
      </c>
      <c r="B439" s="108" t="s">
        <v>496</v>
      </c>
      <c r="C439" s="108" t="s">
        <v>1285</v>
      </c>
      <c r="D439" s="108" t="s">
        <v>503</v>
      </c>
      <c r="E439" s="124">
        <v>16435</v>
      </c>
      <c r="F439" s="109" t="s">
        <v>1230</v>
      </c>
      <c r="G439" s="110" t="s">
        <v>1230</v>
      </c>
      <c r="H439" s="110" t="s">
        <v>1230</v>
      </c>
      <c r="I439" s="111" t="s">
        <v>1333</v>
      </c>
      <c r="J439" s="110" t="s">
        <v>1210</v>
      </c>
      <c r="K439" s="110" t="s">
        <v>1230</v>
      </c>
      <c r="L439" s="112">
        <v>3</v>
      </c>
      <c r="M439" s="112">
        <v>0</v>
      </c>
      <c r="N439" s="112">
        <v>1</v>
      </c>
      <c r="O439" s="110" t="s">
        <v>1210</v>
      </c>
      <c r="P439" s="110" t="s">
        <v>1230</v>
      </c>
      <c r="Q439" s="117"/>
      <c r="R439" s="113" t="s">
        <v>1303</v>
      </c>
      <c r="S439" s="101" t="str">
        <f t="shared" si="7"/>
        <v>Ok</v>
      </c>
      <c r="T439" s="6">
        <f>IFERROR(VLOOKUP(D439,'[1]2020 год'!$C:$J,8,0),IFERROR(VLOOKUP(D439,'[1]2020 год'!$C:$J,7,0),""))</f>
        <v>16435</v>
      </c>
    </row>
    <row r="440" spans="1:20" ht="42.6" thickTop="1" thickBot="1" x14ac:dyDescent="0.3">
      <c r="A440" s="107">
        <v>436</v>
      </c>
      <c r="B440" s="108" t="s">
        <v>496</v>
      </c>
      <c r="C440" s="108" t="s">
        <v>1285</v>
      </c>
      <c r="D440" s="108" t="s">
        <v>504</v>
      </c>
      <c r="E440" s="124">
        <v>9681</v>
      </c>
      <c r="F440" s="109" t="s">
        <v>1230</v>
      </c>
      <c r="G440" s="110" t="s">
        <v>1230</v>
      </c>
      <c r="H440" s="110" t="s">
        <v>1230</v>
      </c>
      <c r="I440" s="111" t="s">
        <v>1333</v>
      </c>
      <c r="J440" s="110" t="s">
        <v>1210</v>
      </c>
      <c r="K440" s="110" t="s">
        <v>1230</v>
      </c>
      <c r="L440" s="112">
        <v>3</v>
      </c>
      <c r="M440" s="112">
        <v>0</v>
      </c>
      <c r="N440" s="112">
        <v>1</v>
      </c>
      <c r="O440" s="110" t="s">
        <v>1210</v>
      </c>
      <c r="P440" s="110" t="s">
        <v>1230</v>
      </c>
      <c r="Q440" s="117"/>
      <c r="R440" s="113" t="s">
        <v>1303</v>
      </c>
      <c r="S440" s="101" t="str">
        <f t="shared" si="7"/>
        <v>Ok</v>
      </c>
      <c r="T440" s="6">
        <f>IFERROR(VLOOKUP(D440,'[1]2020 год'!$C:$J,8,0),IFERROR(VLOOKUP(D440,'[1]2020 год'!$C:$J,7,0),""))</f>
        <v>9681</v>
      </c>
    </row>
    <row r="441" spans="1:20" ht="42.6" thickTop="1" thickBot="1" x14ac:dyDescent="0.3">
      <c r="A441" s="107">
        <v>437</v>
      </c>
      <c r="B441" s="108" t="s">
        <v>496</v>
      </c>
      <c r="C441" s="108" t="s">
        <v>1285</v>
      </c>
      <c r="D441" s="108" t="s">
        <v>505</v>
      </c>
      <c r="E441" s="124">
        <v>41482</v>
      </c>
      <c r="F441" s="109" t="s">
        <v>1230</v>
      </c>
      <c r="G441" s="110" t="s">
        <v>1230</v>
      </c>
      <c r="H441" s="110" t="s">
        <v>1230</v>
      </c>
      <c r="I441" s="111" t="s">
        <v>1333</v>
      </c>
      <c r="J441" s="110" t="s">
        <v>1210</v>
      </c>
      <c r="K441" s="110" t="s">
        <v>1230</v>
      </c>
      <c r="L441" s="112">
        <v>3</v>
      </c>
      <c r="M441" s="112">
        <v>0</v>
      </c>
      <c r="N441" s="112">
        <v>1</v>
      </c>
      <c r="O441" s="110" t="s">
        <v>1210</v>
      </c>
      <c r="P441" s="110" t="s">
        <v>1230</v>
      </c>
      <c r="Q441" s="117"/>
      <c r="R441" s="113" t="s">
        <v>1303</v>
      </c>
      <c r="S441" s="101" t="str">
        <f t="shared" si="7"/>
        <v>Ok</v>
      </c>
      <c r="T441" s="6">
        <f>IFERROR(VLOOKUP(D441,'[1]2020 год'!$C:$J,8,0),IFERROR(VLOOKUP(D441,'[1]2020 год'!$C:$J,7,0),""))</f>
        <v>41482</v>
      </c>
    </row>
    <row r="442" spans="1:20" ht="42.6" thickTop="1" thickBot="1" x14ac:dyDescent="0.3">
      <c r="A442" s="107">
        <v>438</v>
      </c>
      <c r="B442" s="108" t="s">
        <v>496</v>
      </c>
      <c r="C442" s="108" t="s">
        <v>1286</v>
      </c>
      <c r="D442" s="108" t="s">
        <v>506</v>
      </c>
      <c r="E442" s="124">
        <v>292465</v>
      </c>
      <c r="F442" s="109" t="s">
        <v>1230</v>
      </c>
      <c r="G442" s="110" t="s">
        <v>1230</v>
      </c>
      <c r="H442" s="110" t="s">
        <v>1230</v>
      </c>
      <c r="I442" s="111" t="s">
        <v>1333</v>
      </c>
      <c r="J442" s="110" t="s">
        <v>1210</v>
      </c>
      <c r="K442" s="110" t="s">
        <v>1230</v>
      </c>
      <c r="L442" s="112">
        <v>2</v>
      </c>
      <c r="M442" s="112">
        <v>0</v>
      </c>
      <c r="N442" s="112">
        <v>1</v>
      </c>
      <c r="O442" s="110" t="s">
        <v>1210</v>
      </c>
      <c r="P442" s="110" t="s">
        <v>1230</v>
      </c>
      <c r="Q442" s="117"/>
      <c r="R442" s="113" t="s">
        <v>1303</v>
      </c>
      <c r="S442" s="101" t="str">
        <f t="shared" si="7"/>
        <v>Ok</v>
      </c>
      <c r="T442" s="6">
        <f>IFERROR(VLOOKUP(D442,'[1]2020 год'!$C:$J,8,0),IFERROR(VLOOKUP(D442,'[1]2020 год'!$C:$J,7,0),""))</f>
        <v>292465</v>
      </c>
    </row>
    <row r="443" spans="1:20" ht="42.6" thickTop="1" thickBot="1" x14ac:dyDescent="0.3">
      <c r="A443" s="107">
        <v>439</v>
      </c>
      <c r="B443" s="108" t="s">
        <v>496</v>
      </c>
      <c r="C443" s="108" t="s">
        <v>1285</v>
      </c>
      <c r="D443" s="108" t="s">
        <v>507</v>
      </c>
      <c r="E443" s="124">
        <v>13688</v>
      </c>
      <c r="F443" s="109" t="s">
        <v>1230</v>
      </c>
      <c r="G443" s="110" t="s">
        <v>1230</v>
      </c>
      <c r="H443" s="110" t="s">
        <v>1230</v>
      </c>
      <c r="I443" s="111" t="s">
        <v>1333</v>
      </c>
      <c r="J443" s="110" t="s">
        <v>1210</v>
      </c>
      <c r="K443" s="110" t="s">
        <v>1230</v>
      </c>
      <c r="L443" s="112">
        <v>3</v>
      </c>
      <c r="M443" s="112">
        <v>0</v>
      </c>
      <c r="N443" s="112">
        <v>1</v>
      </c>
      <c r="O443" s="110" t="s">
        <v>1210</v>
      </c>
      <c r="P443" s="110" t="s">
        <v>1230</v>
      </c>
      <c r="Q443" s="117"/>
      <c r="R443" s="113" t="s">
        <v>1303</v>
      </c>
      <c r="S443" s="101" t="str">
        <f t="shared" si="7"/>
        <v>Ok</v>
      </c>
      <c r="T443" s="6">
        <f>IFERROR(VLOOKUP(D443,'[1]2020 год'!$C:$J,8,0),IFERROR(VLOOKUP(D443,'[1]2020 год'!$C:$J,7,0),""))</f>
        <v>13688</v>
      </c>
    </row>
    <row r="444" spans="1:20" ht="42.6" thickTop="1" thickBot="1" x14ac:dyDescent="0.3">
      <c r="A444" s="107">
        <v>440</v>
      </c>
      <c r="B444" s="108" t="s">
        <v>496</v>
      </c>
      <c r="C444" s="108" t="s">
        <v>1285</v>
      </c>
      <c r="D444" s="108" t="s">
        <v>508</v>
      </c>
      <c r="E444" s="124">
        <v>11244</v>
      </c>
      <c r="F444" s="109" t="s">
        <v>1230</v>
      </c>
      <c r="G444" s="110" t="s">
        <v>1230</v>
      </c>
      <c r="H444" s="110" t="s">
        <v>1230</v>
      </c>
      <c r="I444" s="111" t="s">
        <v>1333</v>
      </c>
      <c r="J444" s="110" t="s">
        <v>1210</v>
      </c>
      <c r="K444" s="110" t="s">
        <v>1230</v>
      </c>
      <c r="L444" s="112">
        <v>3</v>
      </c>
      <c r="M444" s="112">
        <v>0</v>
      </c>
      <c r="N444" s="112">
        <v>1</v>
      </c>
      <c r="O444" s="110" t="s">
        <v>1210</v>
      </c>
      <c r="P444" s="110" t="s">
        <v>1230</v>
      </c>
      <c r="Q444" s="117"/>
      <c r="R444" s="113" t="s">
        <v>1303</v>
      </c>
      <c r="S444" s="101" t="str">
        <f t="shared" si="7"/>
        <v>Ok</v>
      </c>
      <c r="T444" s="6">
        <f>IFERROR(VLOOKUP(D444,'[1]2020 год'!$C:$J,8,0),IFERROR(VLOOKUP(D444,'[1]2020 год'!$C:$J,7,0),""))</f>
        <v>11244</v>
      </c>
    </row>
    <row r="445" spans="1:20" ht="42.6" thickTop="1" thickBot="1" x14ac:dyDescent="0.3">
      <c r="A445" s="107">
        <v>441</v>
      </c>
      <c r="B445" s="108" t="s">
        <v>496</v>
      </c>
      <c r="C445" s="108" t="s">
        <v>1285</v>
      </c>
      <c r="D445" s="108" t="s">
        <v>509</v>
      </c>
      <c r="E445" s="124">
        <v>20697</v>
      </c>
      <c r="F445" s="109" t="s">
        <v>1230</v>
      </c>
      <c r="G445" s="110" t="s">
        <v>1230</v>
      </c>
      <c r="H445" s="110" t="s">
        <v>1230</v>
      </c>
      <c r="I445" s="111" t="s">
        <v>1333</v>
      </c>
      <c r="J445" s="110" t="s">
        <v>1210</v>
      </c>
      <c r="K445" s="110" t="s">
        <v>1230</v>
      </c>
      <c r="L445" s="112">
        <v>3</v>
      </c>
      <c r="M445" s="112">
        <v>0</v>
      </c>
      <c r="N445" s="112">
        <v>1</v>
      </c>
      <c r="O445" s="110" t="s">
        <v>1210</v>
      </c>
      <c r="P445" s="110" t="s">
        <v>1230</v>
      </c>
      <c r="Q445" s="117"/>
      <c r="R445" s="113" t="s">
        <v>1303</v>
      </c>
      <c r="S445" s="101" t="str">
        <f t="shared" si="7"/>
        <v>Ok</v>
      </c>
      <c r="T445" s="6">
        <f>IFERROR(VLOOKUP(D445,'[1]2020 год'!$C:$J,8,0),IFERROR(VLOOKUP(D445,'[1]2020 год'!$C:$J,7,0),""))</f>
        <v>20697</v>
      </c>
    </row>
    <row r="446" spans="1:20" ht="42.6" thickTop="1" thickBot="1" x14ac:dyDescent="0.3">
      <c r="A446" s="107">
        <v>442</v>
      </c>
      <c r="B446" s="108" t="s">
        <v>496</v>
      </c>
      <c r="C446" s="108" t="s">
        <v>1285</v>
      </c>
      <c r="D446" s="108" t="s">
        <v>510</v>
      </c>
      <c r="E446" s="124">
        <v>14389</v>
      </c>
      <c r="F446" s="109" t="s">
        <v>1230</v>
      </c>
      <c r="G446" s="110" t="s">
        <v>1230</v>
      </c>
      <c r="H446" s="110" t="s">
        <v>1230</v>
      </c>
      <c r="I446" s="111" t="s">
        <v>1333</v>
      </c>
      <c r="J446" s="110" t="s">
        <v>1210</v>
      </c>
      <c r="K446" s="110" t="s">
        <v>1230</v>
      </c>
      <c r="L446" s="112">
        <v>3</v>
      </c>
      <c r="M446" s="112">
        <v>0</v>
      </c>
      <c r="N446" s="112">
        <v>1</v>
      </c>
      <c r="O446" s="110" t="s">
        <v>1210</v>
      </c>
      <c r="P446" s="110" t="s">
        <v>1230</v>
      </c>
      <c r="Q446" s="117"/>
      <c r="R446" s="113" t="s">
        <v>1303</v>
      </c>
      <c r="S446" s="101" t="str">
        <f t="shared" si="7"/>
        <v>Ok</v>
      </c>
      <c r="T446" s="6">
        <f>IFERROR(VLOOKUP(D446,'[1]2020 год'!$C:$J,8,0),IFERROR(VLOOKUP(D446,'[1]2020 год'!$C:$J,7,0),""))</f>
        <v>14389</v>
      </c>
    </row>
    <row r="447" spans="1:20" ht="42.6" thickTop="1" thickBot="1" x14ac:dyDescent="0.3">
      <c r="A447" s="107">
        <v>443</v>
      </c>
      <c r="B447" s="108" t="s">
        <v>496</v>
      </c>
      <c r="C447" s="108" t="s">
        <v>1285</v>
      </c>
      <c r="D447" s="108" t="s">
        <v>511</v>
      </c>
      <c r="E447" s="124">
        <v>17605</v>
      </c>
      <c r="F447" s="109" t="s">
        <v>1230</v>
      </c>
      <c r="G447" s="110" t="s">
        <v>1230</v>
      </c>
      <c r="H447" s="110" t="s">
        <v>1230</v>
      </c>
      <c r="I447" s="111" t="s">
        <v>1333</v>
      </c>
      <c r="J447" s="110" t="s">
        <v>1210</v>
      </c>
      <c r="K447" s="110" t="s">
        <v>1230</v>
      </c>
      <c r="L447" s="112">
        <v>3</v>
      </c>
      <c r="M447" s="112">
        <v>0</v>
      </c>
      <c r="N447" s="112">
        <v>1</v>
      </c>
      <c r="O447" s="110" t="s">
        <v>1210</v>
      </c>
      <c r="P447" s="110" t="s">
        <v>1230</v>
      </c>
      <c r="Q447" s="117"/>
      <c r="R447" s="113" t="s">
        <v>1303</v>
      </c>
      <c r="S447" s="101" t="str">
        <f t="shared" si="7"/>
        <v>Ok</v>
      </c>
      <c r="T447" s="6">
        <f>IFERROR(VLOOKUP(D447,'[1]2020 год'!$C:$J,8,0),IFERROR(VLOOKUP(D447,'[1]2020 год'!$C:$J,7,0),""))</f>
        <v>17605</v>
      </c>
    </row>
    <row r="448" spans="1:20" ht="42.6" thickTop="1" thickBot="1" x14ac:dyDescent="0.3">
      <c r="A448" s="107">
        <v>444</v>
      </c>
      <c r="B448" s="108" t="s">
        <v>496</v>
      </c>
      <c r="C448" s="108" t="s">
        <v>1285</v>
      </c>
      <c r="D448" s="108" t="s">
        <v>512</v>
      </c>
      <c r="E448" s="124">
        <v>52597</v>
      </c>
      <c r="F448" s="109" t="s">
        <v>1230</v>
      </c>
      <c r="G448" s="110" t="s">
        <v>1230</v>
      </c>
      <c r="H448" s="110" t="s">
        <v>1230</v>
      </c>
      <c r="I448" s="111" t="s">
        <v>1333</v>
      </c>
      <c r="J448" s="110" t="s">
        <v>1210</v>
      </c>
      <c r="K448" s="110" t="s">
        <v>1230</v>
      </c>
      <c r="L448" s="112">
        <v>3</v>
      </c>
      <c r="M448" s="112">
        <v>0</v>
      </c>
      <c r="N448" s="112">
        <v>1</v>
      </c>
      <c r="O448" s="110" t="s">
        <v>1210</v>
      </c>
      <c r="P448" s="110" t="s">
        <v>1230</v>
      </c>
      <c r="Q448" s="117"/>
      <c r="R448" s="113" t="s">
        <v>1303</v>
      </c>
      <c r="S448" s="101" t="str">
        <f t="shared" si="7"/>
        <v>Ok</v>
      </c>
      <c r="T448" s="6">
        <f>IFERROR(VLOOKUP(D448,'[1]2020 год'!$C:$J,8,0),IFERROR(VLOOKUP(D448,'[1]2020 год'!$C:$J,7,0),""))</f>
        <v>52597</v>
      </c>
    </row>
    <row r="449" spans="1:20" ht="42.6" thickTop="1" thickBot="1" x14ac:dyDescent="0.3">
      <c r="A449" s="107">
        <v>445</v>
      </c>
      <c r="B449" s="108" t="s">
        <v>496</v>
      </c>
      <c r="C449" s="108" t="s">
        <v>1285</v>
      </c>
      <c r="D449" s="108" t="s">
        <v>513</v>
      </c>
      <c r="E449" s="124">
        <v>12638</v>
      </c>
      <c r="F449" s="109" t="s">
        <v>1230</v>
      </c>
      <c r="G449" s="110" t="s">
        <v>1230</v>
      </c>
      <c r="H449" s="110" t="s">
        <v>1230</v>
      </c>
      <c r="I449" s="111" t="s">
        <v>1333</v>
      </c>
      <c r="J449" s="110" t="s">
        <v>1210</v>
      </c>
      <c r="K449" s="110" t="s">
        <v>1230</v>
      </c>
      <c r="L449" s="112">
        <v>3</v>
      </c>
      <c r="M449" s="112">
        <v>0</v>
      </c>
      <c r="N449" s="112">
        <v>1</v>
      </c>
      <c r="O449" s="110" t="s">
        <v>1210</v>
      </c>
      <c r="P449" s="110" t="s">
        <v>1230</v>
      </c>
      <c r="Q449" s="117"/>
      <c r="R449" s="113" t="s">
        <v>1303</v>
      </c>
      <c r="S449" s="101" t="str">
        <f t="shared" si="7"/>
        <v>Ok</v>
      </c>
      <c r="T449" s="6">
        <f>IFERROR(VLOOKUP(D449,'[1]2020 год'!$C:$J,8,0),IFERROR(VLOOKUP(D449,'[1]2020 год'!$C:$J,7,0),""))</f>
        <v>12638</v>
      </c>
    </row>
    <row r="450" spans="1:20" ht="42.6" thickTop="1" thickBot="1" x14ac:dyDescent="0.3">
      <c r="A450" s="107">
        <v>446</v>
      </c>
      <c r="B450" s="108" t="s">
        <v>514</v>
      </c>
      <c r="C450" s="108" t="s">
        <v>1285</v>
      </c>
      <c r="D450" s="108" t="s">
        <v>515</v>
      </c>
      <c r="E450" s="124">
        <v>24535</v>
      </c>
      <c r="F450" s="109" t="s">
        <v>1230</v>
      </c>
      <c r="G450" s="110" t="s">
        <v>1230</v>
      </c>
      <c r="H450" s="110" t="s">
        <v>1230</v>
      </c>
      <c r="I450" s="111" t="s">
        <v>1333</v>
      </c>
      <c r="J450" s="110" t="s">
        <v>1210</v>
      </c>
      <c r="K450" s="110" t="s">
        <v>1230</v>
      </c>
      <c r="L450" s="112">
        <v>3</v>
      </c>
      <c r="M450" s="112">
        <v>0</v>
      </c>
      <c r="N450" s="112">
        <v>1</v>
      </c>
      <c r="O450" s="110" t="s">
        <v>1210</v>
      </c>
      <c r="P450" s="110" t="s">
        <v>1230</v>
      </c>
      <c r="Q450" s="117"/>
      <c r="R450" s="113" t="s">
        <v>1303</v>
      </c>
      <c r="S450" s="101" t="str">
        <f t="shared" si="7"/>
        <v>Ok</v>
      </c>
      <c r="T450" s="6">
        <f>IFERROR(VLOOKUP(D450,'[1]2020 год'!$C:$J,8,0),IFERROR(VLOOKUP(D450,'[1]2020 год'!$C:$J,7,0),""))</f>
        <v>24535</v>
      </c>
    </row>
    <row r="451" spans="1:20" ht="42.6" thickTop="1" thickBot="1" x14ac:dyDescent="0.3">
      <c r="A451" s="107">
        <v>447</v>
      </c>
      <c r="B451" s="108" t="s">
        <v>516</v>
      </c>
      <c r="C451" s="108" t="s">
        <v>1286</v>
      </c>
      <c r="D451" s="108" t="s">
        <v>517</v>
      </c>
      <c r="E451" s="124">
        <v>103930</v>
      </c>
      <c r="F451" s="109" t="s">
        <v>1230</v>
      </c>
      <c r="G451" s="110" t="s">
        <v>1230</v>
      </c>
      <c r="H451" s="110" t="s">
        <v>1230</v>
      </c>
      <c r="I451" s="111" t="s">
        <v>1333</v>
      </c>
      <c r="J451" s="110" t="s">
        <v>1210</v>
      </c>
      <c r="K451" s="110" t="s">
        <v>1230</v>
      </c>
      <c r="L451" s="112">
        <v>2</v>
      </c>
      <c r="M451" s="112">
        <v>0</v>
      </c>
      <c r="N451" s="112">
        <v>1</v>
      </c>
      <c r="O451" s="110" t="s">
        <v>1210</v>
      </c>
      <c r="P451" s="110" t="s">
        <v>1230</v>
      </c>
      <c r="Q451" s="117"/>
      <c r="R451" s="113" t="s">
        <v>43</v>
      </c>
      <c r="S451" s="101" t="str">
        <f t="shared" si="7"/>
        <v>Ok</v>
      </c>
      <c r="T451" s="6">
        <f>IFERROR(VLOOKUP(D451,'[1]2020 год'!$C:$J,8,0),IFERROR(VLOOKUP(D451,'[1]2020 год'!$C:$J,7,0),""))</f>
        <v>103930</v>
      </c>
    </row>
    <row r="452" spans="1:20" ht="42.6" thickTop="1" thickBot="1" x14ac:dyDescent="0.3">
      <c r="A452" s="107">
        <v>448</v>
      </c>
      <c r="B452" s="108" t="s">
        <v>516</v>
      </c>
      <c r="C452" s="108" t="s">
        <v>1285</v>
      </c>
      <c r="D452" s="108" t="s">
        <v>518</v>
      </c>
      <c r="E452" s="124">
        <v>48710</v>
      </c>
      <c r="F452" s="109" t="s">
        <v>1230</v>
      </c>
      <c r="G452" s="110" t="s">
        <v>1230</v>
      </c>
      <c r="H452" s="110" t="s">
        <v>1230</v>
      </c>
      <c r="I452" s="111" t="s">
        <v>1333</v>
      </c>
      <c r="J452" s="110" t="s">
        <v>1210</v>
      </c>
      <c r="K452" s="110" t="s">
        <v>1230</v>
      </c>
      <c r="L452" s="112">
        <v>3</v>
      </c>
      <c r="M452" s="112">
        <v>0</v>
      </c>
      <c r="N452" s="112">
        <v>1</v>
      </c>
      <c r="O452" s="110" t="s">
        <v>1210</v>
      </c>
      <c r="P452" s="110" t="s">
        <v>1230</v>
      </c>
      <c r="Q452" s="117"/>
      <c r="R452" s="113" t="s">
        <v>43</v>
      </c>
      <c r="S452" s="101" t="str">
        <f t="shared" si="7"/>
        <v>Ok</v>
      </c>
      <c r="T452" s="6">
        <f>IFERROR(VLOOKUP(D452,'[1]2020 год'!$C:$J,8,0),IFERROR(VLOOKUP(D452,'[1]2020 год'!$C:$J,7,0),""))</f>
        <v>48710</v>
      </c>
    </row>
    <row r="453" spans="1:20" ht="42.6" thickTop="1" thickBot="1" x14ac:dyDescent="0.3">
      <c r="A453" s="107">
        <v>449</v>
      </c>
      <c r="B453" s="108" t="s">
        <v>516</v>
      </c>
      <c r="C453" s="108" t="s">
        <v>1285</v>
      </c>
      <c r="D453" s="108" t="s">
        <v>519</v>
      </c>
      <c r="E453" s="124">
        <v>33931</v>
      </c>
      <c r="F453" s="109" t="s">
        <v>1230</v>
      </c>
      <c r="G453" s="110" t="s">
        <v>1230</v>
      </c>
      <c r="H453" s="110" t="s">
        <v>1230</v>
      </c>
      <c r="I453" s="111" t="s">
        <v>1333</v>
      </c>
      <c r="J453" s="110" t="s">
        <v>1210</v>
      </c>
      <c r="K453" s="110" t="s">
        <v>1230</v>
      </c>
      <c r="L453" s="112">
        <v>3</v>
      </c>
      <c r="M453" s="112">
        <v>0</v>
      </c>
      <c r="N453" s="112">
        <v>1</v>
      </c>
      <c r="O453" s="110" t="s">
        <v>1210</v>
      </c>
      <c r="P453" s="110" t="s">
        <v>1230</v>
      </c>
      <c r="Q453" s="117"/>
      <c r="R453" s="113" t="s">
        <v>43</v>
      </c>
      <c r="S453" s="101" t="str">
        <f t="shared" si="7"/>
        <v>Ok</v>
      </c>
      <c r="T453" s="6">
        <f>IFERROR(VLOOKUP(D453,'[1]2020 год'!$C:$J,8,0),IFERROR(VLOOKUP(D453,'[1]2020 год'!$C:$J,7,0),""))</f>
        <v>33931</v>
      </c>
    </row>
    <row r="454" spans="1:20" ht="42.6" thickTop="1" thickBot="1" x14ac:dyDescent="0.3">
      <c r="A454" s="107">
        <v>450</v>
      </c>
      <c r="B454" s="108" t="s">
        <v>516</v>
      </c>
      <c r="C454" s="108" t="s">
        <v>1285</v>
      </c>
      <c r="D454" s="108" t="s">
        <v>520</v>
      </c>
      <c r="E454" s="124">
        <v>77454</v>
      </c>
      <c r="F454" s="109" t="s">
        <v>1230</v>
      </c>
      <c r="G454" s="110" t="s">
        <v>1230</v>
      </c>
      <c r="H454" s="110" t="s">
        <v>1230</v>
      </c>
      <c r="I454" s="111" t="s">
        <v>1333</v>
      </c>
      <c r="J454" s="110" t="s">
        <v>1210</v>
      </c>
      <c r="K454" s="110" t="s">
        <v>1230</v>
      </c>
      <c r="L454" s="112">
        <v>3</v>
      </c>
      <c r="M454" s="112">
        <v>0</v>
      </c>
      <c r="N454" s="112">
        <v>1</v>
      </c>
      <c r="O454" s="110" t="s">
        <v>1210</v>
      </c>
      <c r="P454" s="110" t="s">
        <v>1230</v>
      </c>
      <c r="Q454" s="117"/>
      <c r="R454" s="113" t="s">
        <v>43</v>
      </c>
      <c r="S454" s="101" t="str">
        <f t="shared" ref="S454:S517" si="8">IF(F454="Да",IF(G454="Не выбрано","Не выбрано расписание",IF(AND(J454&lt;&gt;"Да",J454&lt;&gt;"Нет",K454&lt;&gt;"Да",K454&lt;&gt;"Нет",O454&lt;&gt;"Да",O454&lt;&gt;"Нет",P454&lt;&gt;"Да",P454&lt;&gt;"Нет"),"Не выбраны Да/Нет в подтверждении тарифа",IF(AND(OR(J454="Нет",K454="Нет",O454="Нет",P454="Нет"),Q454=""),"Не заполнен Комментарий при выборе Нет в тарифе","Ok"))),"Ok")</f>
        <v>Ok</v>
      </c>
      <c r="T454" s="6">
        <f>IFERROR(VLOOKUP(D454,'[1]2020 год'!$C:$J,8,0),IFERROR(VLOOKUP(D454,'[1]2020 год'!$C:$J,7,0),""))</f>
        <v>77454</v>
      </c>
    </row>
    <row r="455" spans="1:20" ht="42.6" thickTop="1" thickBot="1" x14ac:dyDescent="0.3">
      <c r="A455" s="107">
        <v>451</v>
      </c>
      <c r="B455" s="108" t="s">
        <v>516</v>
      </c>
      <c r="C455" s="108" t="s">
        <v>1285</v>
      </c>
      <c r="D455" s="108" t="s">
        <v>521</v>
      </c>
      <c r="E455" s="124">
        <v>9907</v>
      </c>
      <c r="F455" s="109" t="s">
        <v>1230</v>
      </c>
      <c r="G455" s="110" t="s">
        <v>1230</v>
      </c>
      <c r="H455" s="110" t="s">
        <v>1230</v>
      </c>
      <c r="I455" s="111" t="s">
        <v>1333</v>
      </c>
      <c r="J455" s="110" t="s">
        <v>1210</v>
      </c>
      <c r="K455" s="110" t="s">
        <v>1230</v>
      </c>
      <c r="L455" s="112">
        <v>3</v>
      </c>
      <c r="M455" s="112">
        <v>0</v>
      </c>
      <c r="N455" s="112">
        <v>1</v>
      </c>
      <c r="O455" s="110" t="s">
        <v>1210</v>
      </c>
      <c r="P455" s="110" t="s">
        <v>1230</v>
      </c>
      <c r="Q455" s="117"/>
      <c r="R455" s="113" t="s">
        <v>43</v>
      </c>
      <c r="S455" s="101" t="str">
        <f t="shared" si="8"/>
        <v>Ok</v>
      </c>
      <c r="T455" s="6">
        <f>IFERROR(VLOOKUP(D455,'[1]2020 год'!$C:$J,8,0),IFERROR(VLOOKUP(D455,'[1]2020 год'!$C:$J,7,0),""))</f>
        <v>9907</v>
      </c>
    </row>
    <row r="456" spans="1:20" ht="42.6" thickTop="1" thickBot="1" x14ac:dyDescent="0.3">
      <c r="A456" s="107">
        <v>452</v>
      </c>
      <c r="B456" s="108" t="s">
        <v>516</v>
      </c>
      <c r="C456" s="108" t="s">
        <v>1285</v>
      </c>
      <c r="D456" s="108" t="s">
        <v>522</v>
      </c>
      <c r="E456" s="124">
        <v>10331</v>
      </c>
      <c r="F456" s="109" t="s">
        <v>1230</v>
      </c>
      <c r="G456" s="110" t="s">
        <v>1230</v>
      </c>
      <c r="H456" s="110" t="s">
        <v>1230</v>
      </c>
      <c r="I456" s="111" t="s">
        <v>1333</v>
      </c>
      <c r="J456" s="110" t="s">
        <v>1210</v>
      </c>
      <c r="K456" s="110" t="s">
        <v>1230</v>
      </c>
      <c r="L456" s="112">
        <v>3</v>
      </c>
      <c r="M456" s="112">
        <v>0</v>
      </c>
      <c r="N456" s="112">
        <v>1</v>
      </c>
      <c r="O456" s="110" t="s">
        <v>1210</v>
      </c>
      <c r="P456" s="110" t="s">
        <v>1230</v>
      </c>
      <c r="Q456" s="117"/>
      <c r="R456" s="113" t="s">
        <v>43</v>
      </c>
      <c r="S456" s="101" t="str">
        <f t="shared" si="8"/>
        <v>Ok</v>
      </c>
      <c r="T456" s="6">
        <f>IFERROR(VLOOKUP(D456,'[1]2020 год'!$C:$J,8,0),IFERROR(VLOOKUP(D456,'[1]2020 год'!$C:$J,7,0),""))</f>
        <v>10331</v>
      </c>
    </row>
    <row r="457" spans="1:20" ht="42.6" thickTop="1" thickBot="1" x14ac:dyDescent="0.3">
      <c r="A457" s="107">
        <v>453</v>
      </c>
      <c r="B457" s="108" t="s">
        <v>516</v>
      </c>
      <c r="C457" s="108" t="s">
        <v>1285</v>
      </c>
      <c r="D457" s="108" t="s">
        <v>523</v>
      </c>
      <c r="E457" s="124">
        <v>52822</v>
      </c>
      <c r="F457" s="109" t="s">
        <v>1230</v>
      </c>
      <c r="G457" s="110" t="s">
        <v>1230</v>
      </c>
      <c r="H457" s="110" t="s">
        <v>1230</v>
      </c>
      <c r="I457" s="111" t="s">
        <v>1333</v>
      </c>
      <c r="J457" s="110" t="s">
        <v>1210</v>
      </c>
      <c r="K457" s="110" t="s">
        <v>1230</v>
      </c>
      <c r="L457" s="112">
        <v>3</v>
      </c>
      <c r="M457" s="112">
        <v>0</v>
      </c>
      <c r="N457" s="112">
        <v>1</v>
      </c>
      <c r="O457" s="110" t="s">
        <v>1210</v>
      </c>
      <c r="P457" s="110" t="s">
        <v>1230</v>
      </c>
      <c r="Q457" s="117"/>
      <c r="R457" s="113" t="s">
        <v>43</v>
      </c>
      <c r="S457" s="101" t="str">
        <f t="shared" si="8"/>
        <v>Ok</v>
      </c>
      <c r="T457" s="6">
        <f>IFERROR(VLOOKUP(D457,'[1]2020 год'!$C:$J,8,0),IFERROR(VLOOKUP(D457,'[1]2020 год'!$C:$J,7,0),""))</f>
        <v>52822</v>
      </c>
    </row>
    <row r="458" spans="1:20" ht="42.6" thickTop="1" thickBot="1" x14ac:dyDescent="0.3">
      <c r="A458" s="107">
        <v>454</v>
      </c>
      <c r="B458" s="108" t="s">
        <v>516</v>
      </c>
      <c r="C458" s="108" t="s">
        <v>1285</v>
      </c>
      <c r="D458" s="108" t="s">
        <v>524</v>
      </c>
      <c r="E458" s="124">
        <v>29854</v>
      </c>
      <c r="F458" s="109" t="s">
        <v>1230</v>
      </c>
      <c r="G458" s="110" t="s">
        <v>1230</v>
      </c>
      <c r="H458" s="110" t="s">
        <v>1230</v>
      </c>
      <c r="I458" s="111" t="s">
        <v>1333</v>
      </c>
      <c r="J458" s="110" t="s">
        <v>1210</v>
      </c>
      <c r="K458" s="110" t="s">
        <v>1230</v>
      </c>
      <c r="L458" s="112">
        <v>3</v>
      </c>
      <c r="M458" s="112">
        <v>0</v>
      </c>
      <c r="N458" s="112">
        <v>1</v>
      </c>
      <c r="O458" s="110" t="s">
        <v>1210</v>
      </c>
      <c r="P458" s="110" t="s">
        <v>1230</v>
      </c>
      <c r="Q458" s="117"/>
      <c r="R458" s="113" t="s">
        <v>43</v>
      </c>
      <c r="S458" s="101" t="str">
        <f t="shared" si="8"/>
        <v>Ok</v>
      </c>
      <c r="T458" s="6">
        <f>IFERROR(VLOOKUP(D458,'[1]2020 год'!$C:$J,8,0),IFERROR(VLOOKUP(D458,'[1]2020 год'!$C:$J,7,0),""))</f>
        <v>29854</v>
      </c>
    </row>
    <row r="459" spans="1:20" ht="42.6" thickTop="1" thickBot="1" x14ac:dyDescent="0.3">
      <c r="A459" s="107">
        <v>455</v>
      </c>
      <c r="B459" s="108" t="s">
        <v>516</v>
      </c>
      <c r="C459" s="108" t="s">
        <v>1286</v>
      </c>
      <c r="D459" s="108" t="s">
        <v>525</v>
      </c>
      <c r="E459" s="124">
        <v>229470</v>
      </c>
      <c r="F459" s="109" t="s">
        <v>1230</v>
      </c>
      <c r="G459" s="110" t="s">
        <v>1230</v>
      </c>
      <c r="H459" s="110" t="s">
        <v>1230</v>
      </c>
      <c r="I459" s="111" t="s">
        <v>1333</v>
      </c>
      <c r="J459" s="110" t="s">
        <v>1210</v>
      </c>
      <c r="K459" s="110" t="s">
        <v>1230</v>
      </c>
      <c r="L459" s="112">
        <v>2</v>
      </c>
      <c r="M459" s="112">
        <v>0</v>
      </c>
      <c r="N459" s="112">
        <v>1</v>
      </c>
      <c r="O459" s="110" t="s">
        <v>1210</v>
      </c>
      <c r="P459" s="110" t="s">
        <v>1230</v>
      </c>
      <c r="Q459" s="117"/>
      <c r="R459" s="113" t="s">
        <v>43</v>
      </c>
      <c r="S459" s="101" t="str">
        <f t="shared" si="8"/>
        <v>Ok</v>
      </c>
      <c r="T459" s="6">
        <f>IFERROR(VLOOKUP(D459,'[1]2020 год'!$C:$J,8,0),IFERROR(VLOOKUP(D459,'[1]2020 год'!$C:$J,7,0),""))</f>
        <v>229470</v>
      </c>
    </row>
    <row r="460" spans="1:20" ht="42.6" thickTop="1" thickBot="1" x14ac:dyDescent="0.3">
      <c r="A460" s="107">
        <v>456</v>
      </c>
      <c r="B460" s="108" t="s">
        <v>516</v>
      </c>
      <c r="C460" s="108" t="s">
        <v>1285</v>
      </c>
      <c r="D460" s="108" t="s">
        <v>526</v>
      </c>
      <c r="E460" s="124">
        <v>37758</v>
      </c>
      <c r="F460" s="109" t="s">
        <v>1230</v>
      </c>
      <c r="G460" s="110" t="s">
        <v>1230</v>
      </c>
      <c r="H460" s="110" t="s">
        <v>1230</v>
      </c>
      <c r="I460" s="111" t="s">
        <v>1333</v>
      </c>
      <c r="J460" s="110" t="s">
        <v>1210</v>
      </c>
      <c r="K460" s="110" t="s">
        <v>1230</v>
      </c>
      <c r="L460" s="112">
        <v>3</v>
      </c>
      <c r="M460" s="112">
        <v>0</v>
      </c>
      <c r="N460" s="112">
        <v>1</v>
      </c>
      <c r="O460" s="110" t="s">
        <v>1210</v>
      </c>
      <c r="P460" s="110" t="s">
        <v>1230</v>
      </c>
      <c r="Q460" s="117"/>
      <c r="R460" s="113" t="s">
        <v>43</v>
      </c>
      <c r="S460" s="101" t="str">
        <f t="shared" si="8"/>
        <v>Ok</v>
      </c>
      <c r="T460" s="6">
        <f>IFERROR(VLOOKUP(D460,'[1]2020 год'!$C:$J,8,0),IFERROR(VLOOKUP(D460,'[1]2020 год'!$C:$J,7,0),""))</f>
        <v>37758</v>
      </c>
    </row>
    <row r="461" spans="1:20" ht="42.6" thickTop="1" thickBot="1" x14ac:dyDescent="0.3">
      <c r="A461" s="107">
        <v>457</v>
      </c>
      <c r="B461" s="108" t="s">
        <v>516</v>
      </c>
      <c r="C461" s="108" t="s">
        <v>1285</v>
      </c>
      <c r="D461" s="108" t="s">
        <v>527</v>
      </c>
      <c r="E461" s="124">
        <v>67439</v>
      </c>
      <c r="F461" s="109" t="s">
        <v>1230</v>
      </c>
      <c r="G461" s="110" t="s">
        <v>1230</v>
      </c>
      <c r="H461" s="110" t="s">
        <v>1230</v>
      </c>
      <c r="I461" s="111" t="s">
        <v>1333</v>
      </c>
      <c r="J461" s="110" t="s">
        <v>1210</v>
      </c>
      <c r="K461" s="110" t="s">
        <v>1230</v>
      </c>
      <c r="L461" s="112">
        <v>3</v>
      </c>
      <c r="M461" s="112">
        <v>0</v>
      </c>
      <c r="N461" s="112">
        <v>1</v>
      </c>
      <c r="O461" s="110" t="s">
        <v>1210</v>
      </c>
      <c r="P461" s="110" t="s">
        <v>1230</v>
      </c>
      <c r="Q461" s="117"/>
      <c r="R461" s="113" t="s">
        <v>43</v>
      </c>
      <c r="S461" s="101" t="str">
        <f t="shared" si="8"/>
        <v>Ok</v>
      </c>
      <c r="T461" s="6">
        <f>IFERROR(VLOOKUP(D461,'[1]2020 год'!$C:$J,8,0),IFERROR(VLOOKUP(D461,'[1]2020 год'!$C:$J,7,0),""))</f>
        <v>67439</v>
      </c>
    </row>
    <row r="462" spans="1:20" ht="42.6" thickTop="1" thickBot="1" x14ac:dyDescent="0.3">
      <c r="A462" s="107">
        <v>458</v>
      </c>
      <c r="B462" s="108" t="s">
        <v>516</v>
      </c>
      <c r="C462" s="108" t="s">
        <v>1285</v>
      </c>
      <c r="D462" s="108" t="s">
        <v>528</v>
      </c>
      <c r="E462" s="124">
        <v>32076</v>
      </c>
      <c r="F462" s="109" t="s">
        <v>1230</v>
      </c>
      <c r="G462" s="110" t="s">
        <v>1230</v>
      </c>
      <c r="H462" s="110" t="s">
        <v>1230</v>
      </c>
      <c r="I462" s="111" t="s">
        <v>1333</v>
      </c>
      <c r="J462" s="110" t="s">
        <v>1210</v>
      </c>
      <c r="K462" s="110" t="s">
        <v>1230</v>
      </c>
      <c r="L462" s="112">
        <v>3</v>
      </c>
      <c r="M462" s="112">
        <v>0</v>
      </c>
      <c r="N462" s="112">
        <v>1</v>
      </c>
      <c r="O462" s="110" t="s">
        <v>1210</v>
      </c>
      <c r="P462" s="110" t="s">
        <v>1230</v>
      </c>
      <c r="Q462" s="117"/>
      <c r="R462" s="113" t="s">
        <v>43</v>
      </c>
      <c r="S462" s="101" t="str">
        <f t="shared" si="8"/>
        <v>Ok</v>
      </c>
      <c r="T462" s="6">
        <f>IFERROR(VLOOKUP(D462,'[1]2020 год'!$C:$J,8,0),IFERROR(VLOOKUP(D462,'[1]2020 год'!$C:$J,7,0),""))</f>
        <v>32076</v>
      </c>
    </row>
    <row r="463" spans="1:20" ht="42.6" thickTop="1" thickBot="1" x14ac:dyDescent="0.3">
      <c r="A463" s="107">
        <v>459</v>
      </c>
      <c r="B463" s="108" t="s">
        <v>516</v>
      </c>
      <c r="C463" s="108" t="s">
        <v>1285</v>
      </c>
      <c r="D463" s="108" t="s">
        <v>529</v>
      </c>
      <c r="E463" s="124">
        <v>13913</v>
      </c>
      <c r="F463" s="109" t="s">
        <v>1230</v>
      </c>
      <c r="G463" s="110" t="s">
        <v>1230</v>
      </c>
      <c r="H463" s="110" t="s">
        <v>1230</v>
      </c>
      <c r="I463" s="111" t="s">
        <v>1333</v>
      </c>
      <c r="J463" s="110" t="s">
        <v>1210</v>
      </c>
      <c r="K463" s="110" t="s">
        <v>1230</v>
      </c>
      <c r="L463" s="112">
        <v>3</v>
      </c>
      <c r="M463" s="112">
        <v>0</v>
      </c>
      <c r="N463" s="112">
        <v>1</v>
      </c>
      <c r="O463" s="110" t="s">
        <v>1210</v>
      </c>
      <c r="P463" s="110" t="s">
        <v>1230</v>
      </c>
      <c r="Q463" s="117"/>
      <c r="R463" s="113" t="s">
        <v>43</v>
      </c>
      <c r="S463" s="101" t="str">
        <f t="shared" si="8"/>
        <v>Ok</v>
      </c>
      <c r="T463" s="6">
        <f>IFERROR(VLOOKUP(D463,'[1]2020 год'!$C:$J,8,0),IFERROR(VLOOKUP(D463,'[1]2020 год'!$C:$J,7,0),""))</f>
        <v>13913</v>
      </c>
    </row>
    <row r="464" spans="1:20" ht="42.6" thickTop="1" thickBot="1" x14ac:dyDescent="0.3">
      <c r="A464" s="107">
        <v>460</v>
      </c>
      <c r="B464" s="108" t="s">
        <v>516</v>
      </c>
      <c r="C464" s="108" t="s">
        <v>1285</v>
      </c>
      <c r="D464" s="108" t="s">
        <v>530</v>
      </c>
      <c r="E464" s="124">
        <v>21176</v>
      </c>
      <c r="F464" s="109" t="s">
        <v>1230</v>
      </c>
      <c r="G464" s="110" t="s">
        <v>1230</v>
      </c>
      <c r="H464" s="110" t="s">
        <v>1230</v>
      </c>
      <c r="I464" s="111" t="s">
        <v>1333</v>
      </c>
      <c r="J464" s="110" t="s">
        <v>1210</v>
      </c>
      <c r="K464" s="110" t="s">
        <v>1230</v>
      </c>
      <c r="L464" s="112">
        <v>3</v>
      </c>
      <c r="M464" s="112">
        <v>0</v>
      </c>
      <c r="N464" s="112">
        <v>1</v>
      </c>
      <c r="O464" s="110" t="s">
        <v>1210</v>
      </c>
      <c r="P464" s="110" t="s">
        <v>1230</v>
      </c>
      <c r="Q464" s="117"/>
      <c r="R464" s="113" t="s">
        <v>43</v>
      </c>
      <c r="S464" s="101" t="str">
        <f t="shared" si="8"/>
        <v>Ok</v>
      </c>
      <c r="T464" s="6">
        <f>IFERROR(VLOOKUP(D464,'[1]2020 год'!$C:$J,8,0),IFERROR(VLOOKUP(D464,'[1]2020 год'!$C:$J,7,0),""))</f>
        <v>21176</v>
      </c>
    </row>
    <row r="465" spans="1:20" ht="42.6" thickTop="1" thickBot="1" x14ac:dyDescent="0.3">
      <c r="A465" s="107">
        <v>461</v>
      </c>
      <c r="B465" s="108" t="s">
        <v>516</v>
      </c>
      <c r="C465" s="108" t="s">
        <v>1285</v>
      </c>
      <c r="D465" s="108" t="s">
        <v>531</v>
      </c>
      <c r="E465" s="124">
        <v>14707</v>
      </c>
      <c r="F465" s="109" t="s">
        <v>1230</v>
      </c>
      <c r="G465" s="110" t="s">
        <v>1230</v>
      </c>
      <c r="H465" s="110" t="s">
        <v>1230</v>
      </c>
      <c r="I465" s="111" t="s">
        <v>1333</v>
      </c>
      <c r="J465" s="110" t="s">
        <v>1210</v>
      </c>
      <c r="K465" s="110" t="s">
        <v>1230</v>
      </c>
      <c r="L465" s="112">
        <v>3</v>
      </c>
      <c r="M465" s="112">
        <v>0</v>
      </c>
      <c r="N465" s="112">
        <v>1</v>
      </c>
      <c r="O465" s="110" t="s">
        <v>1210</v>
      </c>
      <c r="P465" s="110" t="s">
        <v>1230</v>
      </c>
      <c r="Q465" s="117"/>
      <c r="R465" s="113" t="s">
        <v>43</v>
      </c>
      <c r="S465" s="101" t="str">
        <f t="shared" si="8"/>
        <v>Ok</v>
      </c>
      <c r="T465" s="6">
        <f>IFERROR(VLOOKUP(D465,'[1]2020 год'!$C:$J,8,0),IFERROR(VLOOKUP(D465,'[1]2020 год'!$C:$J,7,0),""))</f>
        <v>14707</v>
      </c>
    </row>
    <row r="466" spans="1:20" ht="42.6" thickTop="1" thickBot="1" x14ac:dyDescent="0.3">
      <c r="A466" s="107">
        <v>462</v>
      </c>
      <c r="B466" s="108" t="s">
        <v>516</v>
      </c>
      <c r="C466" s="108" t="s">
        <v>1286</v>
      </c>
      <c r="D466" s="108" t="s">
        <v>532</v>
      </c>
      <c r="E466" s="124">
        <v>1253511</v>
      </c>
      <c r="F466" s="109" t="s">
        <v>1230</v>
      </c>
      <c r="G466" s="110" t="s">
        <v>1230</v>
      </c>
      <c r="H466" s="110" t="s">
        <v>1230</v>
      </c>
      <c r="I466" s="111" t="s">
        <v>1333</v>
      </c>
      <c r="J466" s="110" t="s">
        <v>1210</v>
      </c>
      <c r="K466" s="110" t="s">
        <v>1230</v>
      </c>
      <c r="L466" s="112">
        <v>2</v>
      </c>
      <c r="M466" s="112">
        <v>0</v>
      </c>
      <c r="N466" s="112">
        <v>1</v>
      </c>
      <c r="O466" s="110" t="s">
        <v>1210</v>
      </c>
      <c r="P466" s="110" t="s">
        <v>1230</v>
      </c>
      <c r="Q466" s="117"/>
      <c r="R466" s="113" t="s">
        <v>43</v>
      </c>
      <c r="S466" s="101" t="str">
        <f t="shared" si="8"/>
        <v>Ok</v>
      </c>
      <c r="T466" s="6">
        <f>IFERROR(VLOOKUP(D466,'[1]2020 год'!$C:$J,8,0),IFERROR(VLOOKUP(D466,'[1]2020 год'!$C:$J,7,0),""))</f>
        <v>1253511</v>
      </c>
    </row>
    <row r="467" spans="1:20" ht="42.6" thickTop="1" thickBot="1" x14ac:dyDescent="0.3">
      <c r="A467" s="107">
        <v>463</v>
      </c>
      <c r="B467" s="108" t="s">
        <v>516</v>
      </c>
      <c r="C467" s="108" t="s">
        <v>1285</v>
      </c>
      <c r="D467" s="108" t="s">
        <v>533</v>
      </c>
      <c r="E467" s="124">
        <v>57028</v>
      </c>
      <c r="F467" s="109" t="s">
        <v>1230</v>
      </c>
      <c r="G467" s="110" t="s">
        <v>1230</v>
      </c>
      <c r="H467" s="110" t="s">
        <v>1230</v>
      </c>
      <c r="I467" s="111" t="s">
        <v>1333</v>
      </c>
      <c r="J467" s="110" t="s">
        <v>1210</v>
      </c>
      <c r="K467" s="110" t="s">
        <v>1230</v>
      </c>
      <c r="L467" s="112">
        <v>3</v>
      </c>
      <c r="M467" s="112">
        <v>0</v>
      </c>
      <c r="N467" s="112">
        <v>1</v>
      </c>
      <c r="O467" s="110" t="s">
        <v>1210</v>
      </c>
      <c r="P467" s="110" t="s">
        <v>1230</v>
      </c>
      <c r="Q467" s="117"/>
      <c r="R467" s="113" t="s">
        <v>43</v>
      </c>
      <c r="S467" s="101" t="str">
        <f t="shared" si="8"/>
        <v>Ok</v>
      </c>
      <c r="T467" s="6">
        <f>IFERROR(VLOOKUP(D467,'[1]2020 год'!$C:$J,8,0),IFERROR(VLOOKUP(D467,'[1]2020 год'!$C:$J,7,0),""))</f>
        <v>57028</v>
      </c>
    </row>
    <row r="468" spans="1:20" ht="42.6" thickTop="1" thickBot="1" x14ac:dyDescent="0.3">
      <c r="A468" s="107">
        <v>464</v>
      </c>
      <c r="B468" s="108" t="s">
        <v>516</v>
      </c>
      <c r="C468" s="108" t="s">
        <v>1285</v>
      </c>
      <c r="D468" s="108" t="s">
        <v>534</v>
      </c>
      <c r="E468" s="124">
        <v>13362</v>
      </c>
      <c r="F468" s="109" t="s">
        <v>1230</v>
      </c>
      <c r="G468" s="110" t="s">
        <v>1230</v>
      </c>
      <c r="H468" s="110" t="s">
        <v>1230</v>
      </c>
      <c r="I468" s="111" t="s">
        <v>1333</v>
      </c>
      <c r="J468" s="110" t="s">
        <v>1210</v>
      </c>
      <c r="K468" s="110" t="s">
        <v>1230</v>
      </c>
      <c r="L468" s="112">
        <v>3</v>
      </c>
      <c r="M468" s="112">
        <v>0</v>
      </c>
      <c r="N468" s="112">
        <v>1</v>
      </c>
      <c r="O468" s="110" t="s">
        <v>1210</v>
      </c>
      <c r="P468" s="110" t="s">
        <v>1230</v>
      </c>
      <c r="Q468" s="117"/>
      <c r="R468" s="113" t="s">
        <v>43</v>
      </c>
      <c r="S468" s="101" t="str">
        <f t="shared" si="8"/>
        <v>Ok</v>
      </c>
      <c r="T468" s="6">
        <f>IFERROR(VLOOKUP(D468,'[1]2020 год'!$C:$J,8,0),IFERROR(VLOOKUP(D468,'[1]2020 год'!$C:$J,7,0),""))</f>
        <v>13362</v>
      </c>
    </row>
    <row r="469" spans="1:20" ht="42.6" thickTop="1" thickBot="1" x14ac:dyDescent="0.3">
      <c r="A469" s="107">
        <v>465</v>
      </c>
      <c r="B469" s="108" t="s">
        <v>516</v>
      </c>
      <c r="C469" s="108" t="s">
        <v>1285</v>
      </c>
      <c r="D469" s="108" t="s">
        <v>535</v>
      </c>
      <c r="E469" s="124">
        <v>95469</v>
      </c>
      <c r="F469" s="109" t="s">
        <v>1230</v>
      </c>
      <c r="G469" s="110" t="s">
        <v>1230</v>
      </c>
      <c r="H469" s="110" t="s">
        <v>1230</v>
      </c>
      <c r="I469" s="111" t="s">
        <v>1333</v>
      </c>
      <c r="J469" s="110" t="s">
        <v>1210</v>
      </c>
      <c r="K469" s="110" t="s">
        <v>1230</v>
      </c>
      <c r="L469" s="112">
        <v>3</v>
      </c>
      <c r="M469" s="112">
        <v>0</v>
      </c>
      <c r="N469" s="112">
        <v>1</v>
      </c>
      <c r="O469" s="110" t="s">
        <v>1210</v>
      </c>
      <c r="P469" s="110" t="s">
        <v>1230</v>
      </c>
      <c r="Q469" s="117"/>
      <c r="R469" s="113" t="s">
        <v>43</v>
      </c>
      <c r="S469" s="101" t="str">
        <f t="shared" si="8"/>
        <v>Ok</v>
      </c>
      <c r="T469" s="6">
        <f>IFERROR(VLOOKUP(D469,'[1]2020 год'!$C:$J,8,0),IFERROR(VLOOKUP(D469,'[1]2020 год'!$C:$J,7,0),""))</f>
        <v>95469</v>
      </c>
    </row>
    <row r="470" spans="1:20" ht="42.6" thickTop="1" thickBot="1" x14ac:dyDescent="0.3">
      <c r="A470" s="107">
        <v>466</v>
      </c>
      <c r="B470" s="108" t="s">
        <v>516</v>
      </c>
      <c r="C470" s="108" t="s">
        <v>1285</v>
      </c>
      <c r="D470" s="108" t="s">
        <v>536</v>
      </c>
      <c r="E470" s="124">
        <v>24180</v>
      </c>
      <c r="F470" s="109" t="s">
        <v>1230</v>
      </c>
      <c r="G470" s="110" t="s">
        <v>1230</v>
      </c>
      <c r="H470" s="110" t="s">
        <v>1230</v>
      </c>
      <c r="I470" s="111" t="s">
        <v>1333</v>
      </c>
      <c r="J470" s="110" t="s">
        <v>1210</v>
      </c>
      <c r="K470" s="110" t="s">
        <v>1230</v>
      </c>
      <c r="L470" s="112">
        <v>3</v>
      </c>
      <c r="M470" s="112">
        <v>0</v>
      </c>
      <c r="N470" s="112">
        <v>1</v>
      </c>
      <c r="O470" s="110" t="s">
        <v>1210</v>
      </c>
      <c r="P470" s="110" t="s">
        <v>1230</v>
      </c>
      <c r="Q470" s="117"/>
      <c r="R470" s="113" t="s">
        <v>43</v>
      </c>
      <c r="S470" s="101" t="str">
        <f t="shared" si="8"/>
        <v>Ok</v>
      </c>
      <c r="T470" s="6">
        <f>IFERROR(VLOOKUP(D470,'[1]2020 год'!$C:$J,8,0),IFERROR(VLOOKUP(D470,'[1]2020 год'!$C:$J,7,0),""))</f>
        <v>24180</v>
      </c>
    </row>
    <row r="471" spans="1:20" ht="42.6" thickTop="1" thickBot="1" x14ac:dyDescent="0.3">
      <c r="A471" s="107">
        <v>467</v>
      </c>
      <c r="B471" s="108" t="s">
        <v>516</v>
      </c>
      <c r="C471" s="108" t="s">
        <v>1285</v>
      </c>
      <c r="D471" s="108" t="s">
        <v>537</v>
      </c>
      <c r="E471" s="124">
        <v>19997</v>
      </c>
      <c r="F471" s="109" t="s">
        <v>1230</v>
      </c>
      <c r="G471" s="110" t="s">
        <v>1230</v>
      </c>
      <c r="H471" s="110" t="s">
        <v>1230</v>
      </c>
      <c r="I471" s="111" t="s">
        <v>1333</v>
      </c>
      <c r="J471" s="110" t="s">
        <v>1210</v>
      </c>
      <c r="K471" s="110" t="s">
        <v>1230</v>
      </c>
      <c r="L471" s="112">
        <v>3</v>
      </c>
      <c r="M471" s="112">
        <v>0</v>
      </c>
      <c r="N471" s="112">
        <v>1</v>
      </c>
      <c r="O471" s="110" t="s">
        <v>1210</v>
      </c>
      <c r="P471" s="110" t="s">
        <v>1230</v>
      </c>
      <c r="Q471" s="117"/>
      <c r="R471" s="113" t="s">
        <v>43</v>
      </c>
      <c r="S471" s="101" t="str">
        <f t="shared" si="8"/>
        <v>Ok</v>
      </c>
      <c r="T471" s="6">
        <f>IFERROR(VLOOKUP(D471,'[1]2020 год'!$C:$J,8,0),IFERROR(VLOOKUP(D471,'[1]2020 год'!$C:$J,7,0),""))</f>
        <v>19997</v>
      </c>
    </row>
    <row r="472" spans="1:20" ht="42.6" thickTop="1" thickBot="1" x14ac:dyDescent="0.3">
      <c r="A472" s="107">
        <v>468</v>
      </c>
      <c r="B472" s="108" t="s">
        <v>516</v>
      </c>
      <c r="C472" s="108" t="s">
        <v>1285</v>
      </c>
      <c r="D472" s="108" t="s">
        <v>538</v>
      </c>
      <c r="E472" s="124">
        <v>12205</v>
      </c>
      <c r="F472" s="109" t="s">
        <v>1230</v>
      </c>
      <c r="G472" s="110" t="s">
        <v>1230</v>
      </c>
      <c r="H472" s="110" t="s">
        <v>1230</v>
      </c>
      <c r="I472" s="111" t="s">
        <v>1333</v>
      </c>
      <c r="J472" s="110" t="s">
        <v>1210</v>
      </c>
      <c r="K472" s="110" t="s">
        <v>1230</v>
      </c>
      <c r="L472" s="112">
        <v>3</v>
      </c>
      <c r="M472" s="112">
        <v>0</v>
      </c>
      <c r="N472" s="112">
        <v>1</v>
      </c>
      <c r="O472" s="110" t="s">
        <v>1210</v>
      </c>
      <c r="P472" s="110" t="s">
        <v>1230</v>
      </c>
      <c r="Q472" s="117"/>
      <c r="R472" s="113" t="s">
        <v>43</v>
      </c>
      <c r="S472" s="101" t="str">
        <f t="shared" si="8"/>
        <v>Ok</v>
      </c>
      <c r="T472" s="6">
        <f>IFERROR(VLOOKUP(D472,'[1]2020 год'!$C:$J,8,0),IFERROR(VLOOKUP(D472,'[1]2020 год'!$C:$J,7,0),""))</f>
        <v>12205</v>
      </c>
    </row>
    <row r="473" spans="1:20" ht="42.6" thickTop="1" thickBot="1" x14ac:dyDescent="0.3">
      <c r="A473" s="107">
        <v>469</v>
      </c>
      <c r="B473" s="108" t="s">
        <v>516</v>
      </c>
      <c r="C473" s="108" t="s">
        <v>1285</v>
      </c>
      <c r="D473" s="108" t="s">
        <v>539</v>
      </c>
      <c r="E473" s="124">
        <v>11354</v>
      </c>
      <c r="F473" s="109" t="s">
        <v>1230</v>
      </c>
      <c r="G473" s="110" t="s">
        <v>1230</v>
      </c>
      <c r="H473" s="110" t="s">
        <v>1230</v>
      </c>
      <c r="I473" s="111" t="s">
        <v>1333</v>
      </c>
      <c r="J473" s="110" t="s">
        <v>1210</v>
      </c>
      <c r="K473" s="110" t="s">
        <v>1230</v>
      </c>
      <c r="L473" s="112">
        <v>3</v>
      </c>
      <c r="M473" s="112">
        <v>0</v>
      </c>
      <c r="N473" s="112">
        <v>1</v>
      </c>
      <c r="O473" s="110" t="s">
        <v>1210</v>
      </c>
      <c r="P473" s="110" t="s">
        <v>1230</v>
      </c>
      <c r="Q473" s="117"/>
      <c r="R473" s="113" t="s">
        <v>43</v>
      </c>
      <c r="S473" s="101" t="str">
        <f t="shared" si="8"/>
        <v>Ok</v>
      </c>
      <c r="T473" s="6">
        <f>IFERROR(VLOOKUP(D473,'[1]2020 год'!$C:$J,8,0),IFERROR(VLOOKUP(D473,'[1]2020 год'!$C:$J,7,0),""))</f>
        <v>11354</v>
      </c>
    </row>
    <row r="474" spans="1:20" ht="42.6" thickTop="1" thickBot="1" x14ac:dyDescent="0.3">
      <c r="A474" s="107">
        <v>470</v>
      </c>
      <c r="B474" s="108" t="s">
        <v>516</v>
      </c>
      <c r="C474" s="108" t="s">
        <v>1285</v>
      </c>
      <c r="D474" s="108" t="s">
        <v>540</v>
      </c>
      <c r="E474" s="124">
        <v>19790</v>
      </c>
      <c r="F474" s="109" t="s">
        <v>1230</v>
      </c>
      <c r="G474" s="110" t="s">
        <v>1230</v>
      </c>
      <c r="H474" s="110" t="s">
        <v>1230</v>
      </c>
      <c r="I474" s="111" t="s">
        <v>1333</v>
      </c>
      <c r="J474" s="110" t="s">
        <v>1210</v>
      </c>
      <c r="K474" s="110" t="s">
        <v>1230</v>
      </c>
      <c r="L474" s="112">
        <v>3</v>
      </c>
      <c r="M474" s="112">
        <v>0</v>
      </c>
      <c r="N474" s="112">
        <v>1</v>
      </c>
      <c r="O474" s="110" t="s">
        <v>1210</v>
      </c>
      <c r="P474" s="110" t="s">
        <v>1230</v>
      </c>
      <c r="Q474" s="117"/>
      <c r="R474" s="113" t="s">
        <v>43</v>
      </c>
      <c r="S474" s="101" t="str">
        <f t="shared" si="8"/>
        <v>Ok</v>
      </c>
      <c r="T474" s="6">
        <f>IFERROR(VLOOKUP(D474,'[1]2020 год'!$C:$J,8,0),IFERROR(VLOOKUP(D474,'[1]2020 год'!$C:$J,7,0),""))</f>
        <v>19790</v>
      </c>
    </row>
    <row r="475" spans="1:20" ht="42.6" thickTop="1" thickBot="1" x14ac:dyDescent="0.3">
      <c r="A475" s="107">
        <v>471</v>
      </c>
      <c r="B475" s="108" t="s">
        <v>541</v>
      </c>
      <c r="C475" s="108" t="s">
        <v>1285</v>
      </c>
      <c r="D475" s="108" t="s">
        <v>542</v>
      </c>
      <c r="E475" s="124">
        <v>49071</v>
      </c>
      <c r="F475" s="109" t="s">
        <v>1230</v>
      </c>
      <c r="G475" s="110" t="s">
        <v>1230</v>
      </c>
      <c r="H475" s="110" t="s">
        <v>1230</v>
      </c>
      <c r="I475" s="111" t="s">
        <v>1333</v>
      </c>
      <c r="J475" s="110" t="s">
        <v>1210</v>
      </c>
      <c r="K475" s="110" t="s">
        <v>1230</v>
      </c>
      <c r="L475" s="112">
        <v>3</v>
      </c>
      <c r="M475" s="112">
        <v>0</v>
      </c>
      <c r="N475" s="112">
        <v>1</v>
      </c>
      <c r="O475" s="110" t="s">
        <v>1210</v>
      </c>
      <c r="P475" s="110" t="s">
        <v>1230</v>
      </c>
      <c r="Q475" s="117"/>
      <c r="R475" s="113" t="s">
        <v>1303</v>
      </c>
      <c r="S475" s="101" t="str">
        <f t="shared" si="8"/>
        <v>Ok</v>
      </c>
      <c r="T475" s="6">
        <f>IFERROR(VLOOKUP(D475,'[1]2020 год'!$C:$J,8,0),IFERROR(VLOOKUP(D475,'[1]2020 год'!$C:$J,7,0),""))</f>
        <v>49071</v>
      </c>
    </row>
    <row r="476" spans="1:20" ht="42.6" thickTop="1" thickBot="1" x14ac:dyDescent="0.3">
      <c r="A476" s="107">
        <v>472</v>
      </c>
      <c r="B476" s="108" t="s">
        <v>541</v>
      </c>
      <c r="C476" s="108" t="s">
        <v>1285</v>
      </c>
      <c r="D476" s="108" t="s">
        <v>543</v>
      </c>
      <c r="E476" s="124">
        <v>14119</v>
      </c>
      <c r="F476" s="109" t="s">
        <v>1230</v>
      </c>
      <c r="G476" s="110" t="s">
        <v>1230</v>
      </c>
      <c r="H476" s="110" t="s">
        <v>1230</v>
      </c>
      <c r="I476" s="111" t="s">
        <v>1333</v>
      </c>
      <c r="J476" s="110" t="s">
        <v>1210</v>
      </c>
      <c r="K476" s="110" t="s">
        <v>1230</v>
      </c>
      <c r="L476" s="112">
        <v>3</v>
      </c>
      <c r="M476" s="112">
        <v>0</v>
      </c>
      <c r="N476" s="112">
        <v>1</v>
      </c>
      <c r="O476" s="110" t="s">
        <v>1210</v>
      </c>
      <c r="P476" s="110" t="s">
        <v>1230</v>
      </c>
      <c r="Q476" s="117"/>
      <c r="R476" s="113" t="s">
        <v>1303</v>
      </c>
      <c r="S476" s="101" t="str">
        <f t="shared" si="8"/>
        <v>Ok</v>
      </c>
      <c r="T476" s="6">
        <f>IFERROR(VLOOKUP(D476,'[1]2020 год'!$C:$J,8,0),IFERROR(VLOOKUP(D476,'[1]2020 год'!$C:$J,7,0),""))</f>
        <v>14119</v>
      </c>
    </row>
    <row r="477" spans="1:20" ht="42.6" thickTop="1" thickBot="1" x14ac:dyDescent="0.3">
      <c r="A477" s="107">
        <v>473</v>
      </c>
      <c r="B477" s="108" t="s">
        <v>541</v>
      </c>
      <c r="C477" s="108" t="s">
        <v>1286</v>
      </c>
      <c r="D477" s="108" t="s">
        <v>544</v>
      </c>
      <c r="E477" s="124">
        <v>224297</v>
      </c>
      <c r="F477" s="109" t="s">
        <v>1230</v>
      </c>
      <c r="G477" s="110" t="s">
        <v>1230</v>
      </c>
      <c r="H477" s="110" t="s">
        <v>1230</v>
      </c>
      <c r="I477" s="111" t="s">
        <v>1333</v>
      </c>
      <c r="J477" s="110" t="s">
        <v>1210</v>
      </c>
      <c r="K477" s="110" t="s">
        <v>1230</v>
      </c>
      <c r="L477" s="112">
        <v>2</v>
      </c>
      <c r="M477" s="112">
        <v>0</v>
      </c>
      <c r="N477" s="112">
        <v>1</v>
      </c>
      <c r="O477" s="110" t="s">
        <v>1210</v>
      </c>
      <c r="P477" s="110" t="s">
        <v>1230</v>
      </c>
      <c r="Q477" s="117"/>
      <c r="R477" s="113" t="s">
        <v>1303</v>
      </c>
      <c r="S477" s="101" t="str">
        <f t="shared" si="8"/>
        <v>Ok</v>
      </c>
      <c r="T477" s="6">
        <f>IFERROR(VLOOKUP(D477,'[1]2020 год'!$C:$J,8,0),IFERROR(VLOOKUP(D477,'[1]2020 год'!$C:$J,7,0),""))</f>
        <v>224297</v>
      </c>
    </row>
    <row r="478" spans="1:20" ht="42.6" thickTop="1" thickBot="1" x14ac:dyDescent="0.3">
      <c r="A478" s="107">
        <v>474</v>
      </c>
      <c r="B478" s="108" t="s">
        <v>541</v>
      </c>
      <c r="C478" s="108" t="s">
        <v>1285</v>
      </c>
      <c r="D478" s="108" t="s">
        <v>545</v>
      </c>
      <c r="E478" s="124">
        <v>10371</v>
      </c>
      <c r="F478" s="109" t="s">
        <v>1230</v>
      </c>
      <c r="G478" s="110" t="s">
        <v>1230</v>
      </c>
      <c r="H478" s="110" t="s">
        <v>1230</v>
      </c>
      <c r="I478" s="111" t="s">
        <v>1333</v>
      </c>
      <c r="J478" s="110" t="s">
        <v>1210</v>
      </c>
      <c r="K478" s="110" t="s">
        <v>1230</v>
      </c>
      <c r="L478" s="112">
        <v>3</v>
      </c>
      <c r="M478" s="112">
        <v>0</v>
      </c>
      <c r="N478" s="112">
        <v>1</v>
      </c>
      <c r="O478" s="110" t="s">
        <v>1210</v>
      </c>
      <c r="P478" s="110" t="s">
        <v>1230</v>
      </c>
      <c r="Q478" s="117"/>
      <c r="R478" s="113" t="s">
        <v>1303</v>
      </c>
      <c r="S478" s="101" t="str">
        <f t="shared" si="8"/>
        <v>Ok</v>
      </c>
      <c r="T478" s="6">
        <f>IFERROR(VLOOKUP(D478,'[1]2020 год'!$C:$J,8,0),IFERROR(VLOOKUP(D478,'[1]2020 год'!$C:$J,7,0),""))</f>
        <v>10371</v>
      </c>
    </row>
    <row r="479" spans="1:20" ht="42.6" thickTop="1" thickBot="1" x14ac:dyDescent="0.3">
      <c r="A479" s="107">
        <v>475</v>
      </c>
      <c r="B479" s="108" t="s">
        <v>541</v>
      </c>
      <c r="C479" s="108" t="s">
        <v>1285</v>
      </c>
      <c r="D479" s="108" t="s">
        <v>546</v>
      </c>
      <c r="E479" s="124">
        <v>10011</v>
      </c>
      <c r="F479" s="109" t="s">
        <v>1230</v>
      </c>
      <c r="G479" s="110" t="s">
        <v>1230</v>
      </c>
      <c r="H479" s="110" t="s">
        <v>1230</v>
      </c>
      <c r="I479" s="111" t="s">
        <v>1333</v>
      </c>
      <c r="J479" s="110" t="s">
        <v>1210</v>
      </c>
      <c r="K479" s="110" t="s">
        <v>1230</v>
      </c>
      <c r="L479" s="112">
        <v>3</v>
      </c>
      <c r="M479" s="112">
        <v>0</v>
      </c>
      <c r="N479" s="112">
        <v>1</v>
      </c>
      <c r="O479" s="110" t="s">
        <v>1210</v>
      </c>
      <c r="P479" s="110" t="s">
        <v>1230</v>
      </c>
      <c r="Q479" s="117"/>
      <c r="R479" s="113" t="s">
        <v>1303</v>
      </c>
      <c r="S479" s="101" t="str">
        <f t="shared" si="8"/>
        <v>Ok</v>
      </c>
      <c r="T479" s="6">
        <f>IFERROR(VLOOKUP(D479,'[1]2020 год'!$C:$J,8,0),IFERROR(VLOOKUP(D479,'[1]2020 год'!$C:$J,7,0),""))</f>
        <v>10011</v>
      </c>
    </row>
    <row r="480" spans="1:20" ht="42.6" thickTop="1" thickBot="1" x14ac:dyDescent="0.3">
      <c r="A480" s="107">
        <v>476</v>
      </c>
      <c r="B480" s="108" t="s">
        <v>541</v>
      </c>
      <c r="C480" s="108" t="s">
        <v>1285</v>
      </c>
      <c r="D480" s="108" t="s">
        <v>547</v>
      </c>
      <c r="E480" s="124">
        <v>15137</v>
      </c>
      <c r="F480" s="109" t="s">
        <v>1230</v>
      </c>
      <c r="G480" s="110" t="s">
        <v>1230</v>
      </c>
      <c r="H480" s="110" t="s">
        <v>1230</v>
      </c>
      <c r="I480" s="111" t="s">
        <v>1333</v>
      </c>
      <c r="J480" s="110" t="s">
        <v>1210</v>
      </c>
      <c r="K480" s="110" t="s">
        <v>1230</v>
      </c>
      <c r="L480" s="112">
        <v>3</v>
      </c>
      <c r="M480" s="112">
        <v>0</v>
      </c>
      <c r="N480" s="112">
        <v>1</v>
      </c>
      <c r="O480" s="110" t="s">
        <v>1210</v>
      </c>
      <c r="P480" s="110" t="s">
        <v>1230</v>
      </c>
      <c r="Q480" s="117"/>
      <c r="R480" s="113" t="s">
        <v>1303</v>
      </c>
      <c r="S480" s="101" t="str">
        <f t="shared" si="8"/>
        <v>Ok</v>
      </c>
      <c r="T480" s="6">
        <f>IFERROR(VLOOKUP(D480,'[1]2020 год'!$C:$J,8,0),IFERROR(VLOOKUP(D480,'[1]2020 год'!$C:$J,7,0),""))</f>
        <v>15137</v>
      </c>
    </row>
    <row r="481" spans="1:20" ht="42.6" thickTop="1" thickBot="1" x14ac:dyDescent="0.3">
      <c r="A481" s="107">
        <v>477</v>
      </c>
      <c r="B481" s="108" t="s">
        <v>541</v>
      </c>
      <c r="C481" s="108" t="s">
        <v>1285</v>
      </c>
      <c r="D481" s="108" t="s">
        <v>548</v>
      </c>
      <c r="E481" s="124">
        <v>8675</v>
      </c>
      <c r="F481" s="109" t="s">
        <v>1230</v>
      </c>
      <c r="G481" s="110" t="s">
        <v>1230</v>
      </c>
      <c r="H481" s="110" t="s">
        <v>1230</v>
      </c>
      <c r="I481" s="111" t="s">
        <v>1333</v>
      </c>
      <c r="J481" s="110" t="s">
        <v>1210</v>
      </c>
      <c r="K481" s="110" t="s">
        <v>1230</v>
      </c>
      <c r="L481" s="112">
        <v>3</v>
      </c>
      <c r="M481" s="112">
        <v>0</v>
      </c>
      <c r="N481" s="112">
        <v>1</v>
      </c>
      <c r="O481" s="110" t="s">
        <v>1210</v>
      </c>
      <c r="P481" s="110" t="s">
        <v>1230</v>
      </c>
      <c r="Q481" s="117"/>
      <c r="R481" s="113" t="s">
        <v>1303</v>
      </c>
      <c r="S481" s="101" t="str">
        <f t="shared" si="8"/>
        <v>Ok</v>
      </c>
      <c r="T481" s="6">
        <f>IFERROR(VLOOKUP(D481,'[1]2020 год'!$C:$J,8,0),IFERROR(VLOOKUP(D481,'[1]2020 год'!$C:$J,7,0),""))</f>
        <v>8675</v>
      </c>
    </row>
    <row r="482" spans="1:20" ht="42.6" thickTop="1" thickBot="1" x14ac:dyDescent="0.3">
      <c r="A482" s="107">
        <v>478</v>
      </c>
      <c r="B482" s="108" t="s">
        <v>541</v>
      </c>
      <c r="C482" s="108" t="s">
        <v>1285</v>
      </c>
      <c r="D482" s="108" t="s">
        <v>549</v>
      </c>
      <c r="E482" s="124">
        <v>28043</v>
      </c>
      <c r="F482" s="109" t="s">
        <v>1230</v>
      </c>
      <c r="G482" s="110" t="s">
        <v>1230</v>
      </c>
      <c r="H482" s="110" t="s">
        <v>1230</v>
      </c>
      <c r="I482" s="111" t="s">
        <v>1333</v>
      </c>
      <c r="J482" s="110" t="s">
        <v>1210</v>
      </c>
      <c r="K482" s="110" t="s">
        <v>1230</v>
      </c>
      <c r="L482" s="112">
        <v>3</v>
      </c>
      <c r="M482" s="112">
        <v>0</v>
      </c>
      <c r="N482" s="112">
        <v>1</v>
      </c>
      <c r="O482" s="110" t="s">
        <v>1210</v>
      </c>
      <c r="P482" s="110" t="s">
        <v>1230</v>
      </c>
      <c r="Q482" s="117"/>
      <c r="R482" s="113" t="s">
        <v>1303</v>
      </c>
      <c r="S482" s="101" t="str">
        <f t="shared" si="8"/>
        <v>Ok</v>
      </c>
      <c r="T482" s="6">
        <f>IFERROR(VLOOKUP(D482,'[1]2020 год'!$C:$J,8,0),IFERROR(VLOOKUP(D482,'[1]2020 год'!$C:$J,7,0),""))</f>
        <v>28043</v>
      </c>
    </row>
    <row r="483" spans="1:20" ht="42.6" thickTop="1" thickBot="1" x14ac:dyDescent="0.3">
      <c r="A483" s="107">
        <v>479</v>
      </c>
      <c r="B483" s="108" t="s">
        <v>541</v>
      </c>
      <c r="C483" s="108" t="s">
        <v>1285</v>
      </c>
      <c r="D483" s="108" t="s">
        <v>550</v>
      </c>
      <c r="E483" s="124">
        <v>14056</v>
      </c>
      <c r="F483" s="109" t="s">
        <v>1230</v>
      </c>
      <c r="G483" s="110" t="s">
        <v>1230</v>
      </c>
      <c r="H483" s="110" t="s">
        <v>1230</v>
      </c>
      <c r="I483" s="111" t="s">
        <v>1333</v>
      </c>
      <c r="J483" s="110" t="s">
        <v>1210</v>
      </c>
      <c r="K483" s="110" t="s">
        <v>1230</v>
      </c>
      <c r="L483" s="112">
        <v>3</v>
      </c>
      <c r="M483" s="112">
        <v>0</v>
      </c>
      <c r="N483" s="112">
        <v>1</v>
      </c>
      <c r="O483" s="110" t="s">
        <v>1210</v>
      </c>
      <c r="P483" s="110" t="s">
        <v>1230</v>
      </c>
      <c r="Q483" s="117"/>
      <c r="R483" s="113" t="s">
        <v>1303</v>
      </c>
      <c r="S483" s="101" t="str">
        <f t="shared" si="8"/>
        <v>Ok</v>
      </c>
      <c r="T483" s="6">
        <f>IFERROR(VLOOKUP(D483,'[1]2020 год'!$C:$J,8,0),IFERROR(VLOOKUP(D483,'[1]2020 год'!$C:$J,7,0),""))</f>
        <v>14056</v>
      </c>
    </row>
    <row r="484" spans="1:20" ht="42.6" thickTop="1" thickBot="1" x14ac:dyDescent="0.3">
      <c r="A484" s="107">
        <v>480</v>
      </c>
      <c r="B484" s="108" t="s">
        <v>551</v>
      </c>
      <c r="C484" s="108" t="s">
        <v>1285</v>
      </c>
      <c r="D484" s="108" t="s">
        <v>552</v>
      </c>
      <c r="E484" s="124">
        <v>28786</v>
      </c>
      <c r="F484" s="109" t="s">
        <v>1230</v>
      </c>
      <c r="G484" s="110" t="s">
        <v>1230</v>
      </c>
      <c r="H484" s="110" t="s">
        <v>1230</v>
      </c>
      <c r="I484" s="111" t="s">
        <v>1333</v>
      </c>
      <c r="J484" s="110" t="s">
        <v>1210</v>
      </c>
      <c r="K484" s="110" t="s">
        <v>1230</v>
      </c>
      <c r="L484" s="112">
        <v>3</v>
      </c>
      <c r="M484" s="112">
        <v>0</v>
      </c>
      <c r="N484" s="112">
        <v>1</v>
      </c>
      <c r="O484" s="110" t="s">
        <v>1210</v>
      </c>
      <c r="P484" s="110" t="s">
        <v>1230</v>
      </c>
      <c r="Q484" s="117"/>
      <c r="R484" s="113" t="s">
        <v>46</v>
      </c>
      <c r="S484" s="101" t="str">
        <f t="shared" si="8"/>
        <v>Ok</v>
      </c>
      <c r="T484" s="6">
        <f>IFERROR(VLOOKUP(D484,'[1]2020 год'!$C:$J,8,0),IFERROR(VLOOKUP(D484,'[1]2020 год'!$C:$J,7,0),""))</f>
        <v>28786</v>
      </c>
    </row>
    <row r="485" spans="1:20" ht="42.6" thickTop="1" thickBot="1" x14ac:dyDescent="0.3">
      <c r="A485" s="107">
        <v>481</v>
      </c>
      <c r="B485" s="108" t="s">
        <v>551</v>
      </c>
      <c r="C485" s="108" t="s">
        <v>1285</v>
      </c>
      <c r="D485" s="108" t="s">
        <v>553</v>
      </c>
      <c r="E485" s="124">
        <v>104237</v>
      </c>
      <c r="F485" s="109" t="s">
        <v>1230</v>
      </c>
      <c r="G485" s="110" t="s">
        <v>1230</v>
      </c>
      <c r="H485" s="110" t="s">
        <v>1230</v>
      </c>
      <c r="I485" s="111" t="s">
        <v>1333</v>
      </c>
      <c r="J485" s="110" t="s">
        <v>1210</v>
      </c>
      <c r="K485" s="110" t="s">
        <v>1230</v>
      </c>
      <c r="L485" s="112">
        <v>3</v>
      </c>
      <c r="M485" s="112">
        <v>0</v>
      </c>
      <c r="N485" s="112">
        <v>1</v>
      </c>
      <c r="O485" s="110" t="s">
        <v>1210</v>
      </c>
      <c r="P485" s="110" t="s">
        <v>1230</v>
      </c>
      <c r="Q485" s="117"/>
      <c r="R485" s="113" t="s">
        <v>46</v>
      </c>
      <c r="S485" s="101" t="str">
        <f t="shared" si="8"/>
        <v>Ok</v>
      </c>
      <c r="T485" s="6">
        <f>IFERROR(VLOOKUP(D485,'[1]2020 год'!$C:$J,8,0),IFERROR(VLOOKUP(D485,'[1]2020 год'!$C:$J,7,0),""))</f>
        <v>104237</v>
      </c>
    </row>
    <row r="486" spans="1:20" ht="42.6" thickTop="1" thickBot="1" x14ac:dyDescent="0.3">
      <c r="A486" s="107">
        <v>482</v>
      </c>
      <c r="B486" s="108" t="s">
        <v>551</v>
      </c>
      <c r="C486" s="108" t="s">
        <v>1285</v>
      </c>
      <c r="D486" s="108" t="s">
        <v>554</v>
      </c>
      <c r="E486" s="124">
        <v>15721</v>
      </c>
      <c r="F486" s="109" t="s">
        <v>1230</v>
      </c>
      <c r="G486" s="110" t="s">
        <v>1230</v>
      </c>
      <c r="H486" s="110" t="s">
        <v>1230</v>
      </c>
      <c r="I486" s="111" t="s">
        <v>1333</v>
      </c>
      <c r="J486" s="110" t="s">
        <v>1210</v>
      </c>
      <c r="K486" s="110" t="s">
        <v>1230</v>
      </c>
      <c r="L486" s="112">
        <v>3</v>
      </c>
      <c r="M486" s="112">
        <v>0</v>
      </c>
      <c r="N486" s="112">
        <v>1</v>
      </c>
      <c r="O486" s="110" t="s">
        <v>1210</v>
      </c>
      <c r="P486" s="110" t="s">
        <v>1230</v>
      </c>
      <c r="Q486" s="117"/>
      <c r="R486" s="113" t="s">
        <v>46</v>
      </c>
      <c r="S486" s="101" t="str">
        <f t="shared" si="8"/>
        <v>Ok</v>
      </c>
      <c r="T486" s="6">
        <f>IFERROR(VLOOKUP(D486,'[1]2020 год'!$C:$J,8,0),IFERROR(VLOOKUP(D486,'[1]2020 год'!$C:$J,7,0),""))</f>
        <v>15721</v>
      </c>
    </row>
    <row r="487" spans="1:20" ht="42.6" thickTop="1" thickBot="1" x14ac:dyDescent="0.3">
      <c r="A487" s="107">
        <v>483</v>
      </c>
      <c r="B487" s="108" t="s">
        <v>551</v>
      </c>
      <c r="C487" s="108" t="s">
        <v>1285</v>
      </c>
      <c r="D487" s="108" t="s">
        <v>555</v>
      </c>
      <c r="E487" s="124">
        <v>56411</v>
      </c>
      <c r="F487" s="109" t="s">
        <v>1230</v>
      </c>
      <c r="G487" s="110" t="s">
        <v>1230</v>
      </c>
      <c r="H487" s="110" t="s">
        <v>1230</v>
      </c>
      <c r="I487" s="111" t="s">
        <v>1333</v>
      </c>
      <c r="J487" s="110" t="s">
        <v>1210</v>
      </c>
      <c r="K487" s="110" t="s">
        <v>1230</v>
      </c>
      <c r="L487" s="112">
        <v>3</v>
      </c>
      <c r="M487" s="112">
        <v>0</v>
      </c>
      <c r="N487" s="112">
        <v>1</v>
      </c>
      <c r="O487" s="110" t="s">
        <v>1210</v>
      </c>
      <c r="P487" s="110" t="s">
        <v>1230</v>
      </c>
      <c r="Q487" s="117"/>
      <c r="R487" s="113" t="s">
        <v>46</v>
      </c>
      <c r="S487" s="101" t="str">
        <f t="shared" si="8"/>
        <v>Ok</v>
      </c>
      <c r="T487" s="6">
        <f>IFERROR(VLOOKUP(D487,'[1]2020 год'!$C:$J,8,0),IFERROR(VLOOKUP(D487,'[1]2020 год'!$C:$J,7,0),""))</f>
        <v>56411</v>
      </c>
    </row>
    <row r="488" spans="1:20" ht="42.6" thickTop="1" thickBot="1" x14ac:dyDescent="0.3">
      <c r="A488" s="107">
        <v>484</v>
      </c>
      <c r="B488" s="108" t="s">
        <v>551</v>
      </c>
      <c r="C488" s="108" t="s">
        <v>1285</v>
      </c>
      <c r="D488" s="108" t="s">
        <v>556</v>
      </c>
      <c r="E488" s="124">
        <v>26673</v>
      </c>
      <c r="F488" s="109" t="s">
        <v>1230</v>
      </c>
      <c r="G488" s="110" t="s">
        <v>1230</v>
      </c>
      <c r="H488" s="110" t="s">
        <v>1230</v>
      </c>
      <c r="I488" s="111" t="s">
        <v>1333</v>
      </c>
      <c r="J488" s="110" t="s">
        <v>1210</v>
      </c>
      <c r="K488" s="110" t="s">
        <v>1230</v>
      </c>
      <c r="L488" s="112">
        <v>3</v>
      </c>
      <c r="M488" s="112">
        <v>0</v>
      </c>
      <c r="N488" s="112">
        <v>1</v>
      </c>
      <c r="O488" s="110" t="s">
        <v>1210</v>
      </c>
      <c r="P488" s="110" t="s">
        <v>1230</v>
      </c>
      <c r="Q488" s="117"/>
      <c r="R488" s="113" t="s">
        <v>46</v>
      </c>
      <c r="S488" s="101" t="str">
        <f t="shared" si="8"/>
        <v>Ok</v>
      </c>
      <c r="T488" s="6">
        <f>IFERROR(VLOOKUP(D488,'[1]2020 год'!$C:$J,8,0),IFERROR(VLOOKUP(D488,'[1]2020 год'!$C:$J,7,0),""))</f>
        <v>26673</v>
      </c>
    </row>
    <row r="489" spans="1:20" ht="42.6" thickTop="1" thickBot="1" x14ac:dyDescent="0.3">
      <c r="A489" s="107">
        <v>485</v>
      </c>
      <c r="B489" s="108" t="s">
        <v>551</v>
      </c>
      <c r="C489" s="108" t="s">
        <v>1285</v>
      </c>
      <c r="D489" s="108" t="s">
        <v>557</v>
      </c>
      <c r="E489" s="124">
        <v>9163</v>
      </c>
      <c r="F489" s="109" t="s">
        <v>1230</v>
      </c>
      <c r="G489" s="110" t="s">
        <v>1230</v>
      </c>
      <c r="H489" s="110" t="s">
        <v>1230</v>
      </c>
      <c r="I489" s="111" t="s">
        <v>1333</v>
      </c>
      <c r="J489" s="110" t="s">
        <v>1210</v>
      </c>
      <c r="K489" s="110" t="s">
        <v>1230</v>
      </c>
      <c r="L489" s="112">
        <v>3</v>
      </c>
      <c r="M489" s="112">
        <v>0</v>
      </c>
      <c r="N489" s="112">
        <v>1</v>
      </c>
      <c r="O489" s="110" t="s">
        <v>1210</v>
      </c>
      <c r="P489" s="110" t="s">
        <v>1230</v>
      </c>
      <c r="Q489" s="117"/>
      <c r="R489" s="113" t="s">
        <v>46</v>
      </c>
      <c r="S489" s="101" t="str">
        <f t="shared" si="8"/>
        <v>Ok</v>
      </c>
      <c r="T489" s="6">
        <f>IFERROR(VLOOKUP(D489,'[1]2020 год'!$C:$J,8,0),IFERROR(VLOOKUP(D489,'[1]2020 год'!$C:$J,7,0),""))</f>
        <v>9163</v>
      </c>
    </row>
    <row r="490" spans="1:20" ht="42.6" thickTop="1" thickBot="1" x14ac:dyDescent="0.3">
      <c r="A490" s="107">
        <v>486</v>
      </c>
      <c r="B490" s="108" t="s">
        <v>551</v>
      </c>
      <c r="C490" s="108" t="s">
        <v>1285</v>
      </c>
      <c r="D490" s="108" t="s">
        <v>558</v>
      </c>
      <c r="E490" s="124">
        <v>12285</v>
      </c>
      <c r="F490" s="109" t="s">
        <v>1230</v>
      </c>
      <c r="G490" s="110" t="s">
        <v>1230</v>
      </c>
      <c r="H490" s="110" t="s">
        <v>1230</v>
      </c>
      <c r="I490" s="111" t="s">
        <v>1333</v>
      </c>
      <c r="J490" s="110" t="s">
        <v>1210</v>
      </c>
      <c r="K490" s="110" t="s">
        <v>1230</v>
      </c>
      <c r="L490" s="112">
        <v>3</v>
      </c>
      <c r="M490" s="112">
        <v>0</v>
      </c>
      <c r="N490" s="112">
        <v>1</v>
      </c>
      <c r="O490" s="110" t="s">
        <v>1210</v>
      </c>
      <c r="P490" s="110" t="s">
        <v>1230</v>
      </c>
      <c r="Q490" s="117"/>
      <c r="R490" s="113" t="s">
        <v>46</v>
      </c>
      <c r="S490" s="101" t="str">
        <f t="shared" si="8"/>
        <v>Ok</v>
      </c>
      <c r="T490" s="6">
        <f>IFERROR(VLOOKUP(D490,'[1]2020 год'!$C:$J,8,0),IFERROR(VLOOKUP(D490,'[1]2020 год'!$C:$J,7,0),""))</f>
        <v>12285</v>
      </c>
    </row>
    <row r="491" spans="1:20" ht="42.6" thickTop="1" thickBot="1" x14ac:dyDescent="0.3">
      <c r="A491" s="107">
        <v>487</v>
      </c>
      <c r="B491" s="108" t="s">
        <v>551</v>
      </c>
      <c r="C491" s="108" t="s">
        <v>1285</v>
      </c>
      <c r="D491" s="108" t="s">
        <v>559</v>
      </c>
      <c r="E491" s="124">
        <v>17450</v>
      </c>
      <c r="F491" s="109" t="s">
        <v>1230</v>
      </c>
      <c r="G491" s="110" t="s">
        <v>1230</v>
      </c>
      <c r="H491" s="110" t="s">
        <v>1230</v>
      </c>
      <c r="I491" s="111" t="s">
        <v>1333</v>
      </c>
      <c r="J491" s="110" t="s">
        <v>1210</v>
      </c>
      <c r="K491" s="110" t="s">
        <v>1230</v>
      </c>
      <c r="L491" s="112">
        <v>3</v>
      </c>
      <c r="M491" s="112">
        <v>0</v>
      </c>
      <c r="N491" s="112">
        <v>1</v>
      </c>
      <c r="O491" s="110" t="s">
        <v>1210</v>
      </c>
      <c r="P491" s="110" t="s">
        <v>1230</v>
      </c>
      <c r="Q491" s="117"/>
      <c r="R491" s="113" t="s">
        <v>46</v>
      </c>
      <c r="S491" s="101" t="str">
        <f t="shared" si="8"/>
        <v>Ok</v>
      </c>
      <c r="T491" s="6">
        <f>IFERROR(VLOOKUP(D491,'[1]2020 год'!$C:$J,8,0),IFERROR(VLOOKUP(D491,'[1]2020 год'!$C:$J,7,0),""))</f>
        <v>17450</v>
      </c>
    </row>
    <row r="492" spans="1:20" ht="42.6" thickTop="1" thickBot="1" x14ac:dyDescent="0.3">
      <c r="A492" s="107">
        <v>488</v>
      </c>
      <c r="B492" s="108" t="s">
        <v>551</v>
      </c>
      <c r="C492" s="108" t="s">
        <v>1285</v>
      </c>
      <c r="D492" s="108" t="s">
        <v>560</v>
      </c>
      <c r="E492" s="124">
        <v>17180</v>
      </c>
      <c r="F492" s="109" t="s">
        <v>1230</v>
      </c>
      <c r="G492" s="110" t="s">
        <v>1230</v>
      </c>
      <c r="H492" s="110" t="s">
        <v>1230</v>
      </c>
      <c r="I492" s="111" t="s">
        <v>1333</v>
      </c>
      <c r="J492" s="110" t="s">
        <v>1210</v>
      </c>
      <c r="K492" s="110" t="s">
        <v>1230</v>
      </c>
      <c r="L492" s="112">
        <v>3</v>
      </c>
      <c r="M492" s="112">
        <v>0</v>
      </c>
      <c r="N492" s="112">
        <v>1</v>
      </c>
      <c r="O492" s="110" t="s">
        <v>1210</v>
      </c>
      <c r="P492" s="110" t="s">
        <v>1230</v>
      </c>
      <c r="Q492" s="117"/>
      <c r="R492" s="113" t="s">
        <v>46</v>
      </c>
      <c r="S492" s="101" t="str">
        <f t="shared" si="8"/>
        <v>Ok</v>
      </c>
      <c r="T492" s="6">
        <f>IFERROR(VLOOKUP(D492,'[1]2020 год'!$C:$J,8,0),IFERROR(VLOOKUP(D492,'[1]2020 год'!$C:$J,7,0),""))</f>
        <v>17180</v>
      </c>
    </row>
    <row r="493" spans="1:20" ht="42.6" thickTop="1" thickBot="1" x14ac:dyDescent="0.3">
      <c r="A493" s="107">
        <v>489</v>
      </c>
      <c r="B493" s="108" t="s">
        <v>551</v>
      </c>
      <c r="C493" s="108" t="s">
        <v>1285</v>
      </c>
      <c r="D493" s="108" t="s">
        <v>561</v>
      </c>
      <c r="E493" s="124">
        <v>26241</v>
      </c>
      <c r="F493" s="109" t="s">
        <v>1230</v>
      </c>
      <c r="G493" s="110" t="s">
        <v>1230</v>
      </c>
      <c r="H493" s="110" t="s">
        <v>1230</v>
      </c>
      <c r="I493" s="111" t="s">
        <v>1333</v>
      </c>
      <c r="J493" s="110" t="s">
        <v>1210</v>
      </c>
      <c r="K493" s="110" t="s">
        <v>1230</v>
      </c>
      <c r="L493" s="112">
        <v>3</v>
      </c>
      <c r="M493" s="112">
        <v>0</v>
      </c>
      <c r="N493" s="112">
        <v>1</v>
      </c>
      <c r="O493" s="110" t="s">
        <v>1210</v>
      </c>
      <c r="P493" s="110" t="s">
        <v>1230</v>
      </c>
      <c r="Q493" s="117"/>
      <c r="R493" s="113" t="s">
        <v>46</v>
      </c>
      <c r="S493" s="101" t="str">
        <f t="shared" si="8"/>
        <v>Ok</v>
      </c>
      <c r="T493" s="6">
        <f>IFERROR(VLOOKUP(D493,'[1]2020 год'!$C:$J,8,0),IFERROR(VLOOKUP(D493,'[1]2020 год'!$C:$J,7,0),""))</f>
        <v>26241</v>
      </c>
    </row>
    <row r="494" spans="1:20" ht="42.6" thickTop="1" thickBot="1" x14ac:dyDescent="0.3">
      <c r="A494" s="107">
        <v>490</v>
      </c>
      <c r="B494" s="108" t="s">
        <v>551</v>
      </c>
      <c r="C494" s="108" t="s">
        <v>1285</v>
      </c>
      <c r="D494" s="108" t="s">
        <v>562</v>
      </c>
      <c r="E494" s="124">
        <v>10051</v>
      </c>
      <c r="F494" s="109" t="s">
        <v>1230</v>
      </c>
      <c r="G494" s="110" t="s">
        <v>1230</v>
      </c>
      <c r="H494" s="110" t="s">
        <v>1230</v>
      </c>
      <c r="I494" s="111" t="s">
        <v>1333</v>
      </c>
      <c r="J494" s="110" t="s">
        <v>1210</v>
      </c>
      <c r="K494" s="110" t="s">
        <v>1230</v>
      </c>
      <c r="L494" s="112">
        <v>3</v>
      </c>
      <c r="M494" s="112">
        <v>0</v>
      </c>
      <c r="N494" s="112">
        <v>1</v>
      </c>
      <c r="O494" s="110" t="s">
        <v>1210</v>
      </c>
      <c r="P494" s="110" t="s">
        <v>1230</v>
      </c>
      <c r="Q494" s="117"/>
      <c r="R494" s="113" t="s">
        <v>46</v>
      </c>
      <c r="S494" s="101" t="str">
        <f t="shared" si="8"/>
        <v>Ok</v>
      </c>
      <c r="T494" s="6">
        <f>IFERROR(VLOOKUP(D494,'[1]2020 год'!$C:$J,8,0),IFERROR(VLOOKUP(D494,'[1]2020 год'!$C:$J,7,0),""))</f>
        <v>10051</v>
      </c>
    </row>
    <row r="495" spans="1:20" ht="42.6" thickTop="1" thickBot="1" x14ac:dyDescent="0.3">
      <c r="A495" s="107">
        <v>491</v>
      </c>
      <c r="B495" s="108" t="s">
        <v>551</v>
      </c>
      <c r="C495" s="108" t="s">
        <v>1285</v>
      </c>
      <c r="D495" s="108" t="s">
        <v>563</v>
      </c>
      <c r="E495" s="124">
        <v>43796</v>
      </c>
      <c r="F495" s="109" t="s">
        <v>1230</v>
      </c>
      <c r="G495" s="110" t="s">
        <v>1230</v>
      </c>
      <c r="H495" s="110" t="s">
        <v>1230</v>
      </c>
      <c r="I495" s="111" t="s">
        <v>1333</v>
      </c>
      <c r="J495" s="110" t="s">
        <v>1210</v>
      </c>
      <c r="K495" s="110" t="s">
        <v>1230</v>
      </c>
      <c r="L495" s="112">
        <v>3</v>
      </c>
      <c r="M495" s="112">
        <v>0</v>
      </c>
      <c r="N495" s="112">
        <v>1</v>
      </c>
      <c r="O495" s="110" t="s">
        <v>1210</v>
      </c>
      <c r="P495" s="110" t="s">
        <v>1230</v>
      </c>
      <c r="Q495" s="117"/>
      <c r="R495" s="113" t="s">
        <v>46</v>
      </c>
      <c r="S495" s="101" t="str">
        <f t="shared" si="8"/>
        <v>Ok</v>
      </c>
      <c r="T495" s="6">
        <f>IFERROR(VLOOKUP(D495,'[1]2020 год'!$C:$J,8,0),IFERROR(VLOOKUP(D495,'[1]2020 год'!$C:$J,7,0),""))</f>
        <v>43796</v>
      </c>
    </row>
    <row r="496" spans="1:20" ht="42.6" thickTop="1" thickBot="1" x14ac:dyDescent="0.3">
      <c r="A496" s="107">
        <v>492</v>
      </c>
      <c r="B496" s="108" t="s">
        <v>551</v>
      </c>
      <c r="C496" s="108" t="s">
        <v>1285</v>
      </c>
      <c r="D496" s="108" t="s">
        <v>564</v>
      </c>
      <c r="E496" s="124">
        <v>13708</v>
      </c>
      <c r="F496" s="109" t="s">
        <v>1230</v>
      </c>
      <c r="G496" s="110" t="s">
        <v>1230</v>
      </c>
      <c r="H496" s="110" t="s">
        <v>1230</v>
      </c>
      <c r="I496" s="111" t="s">
        <v>1333</v>
      </c>
      <c r="J496" s="110" t="s">
        <v>1210</v>
      </c>
      <c r="K496" s="110" t="s">
        <v>1230</v>
      </c>
      <c r="L496" s="112">
        <v>3</v>
      </c>
      <c r="M496" s="112">
        <v>0</v>
      </c>
      <c r="N496" s="112">
        <v>1</v>
      </c>
      <c r="O496" s="110" t="s">
        <v>1210</v>
      </c>
      <c r="P496" s="110" t="s">
        <v>1230</v>
      </c>
      <c r="Q496" s="117"/>
      <c r="R496" s="113" t="s">
        <v>46</v>
      </c>
      <c r="S496" s="101" t="str">
        <f t="shared" si="8"/>
        <v>Ok</v>
      </c>
      <c r="T496" s="6">
        <f>IFERROR(VLOOKUP(D496,'[1]2020 год'!$C:$J,8,0),IFERROR(VLOOKUP(D496,'[1]2020 год'!$C:$J,7,0),""))</f>
        <v>13708</v>
      </c>
    </row>
    <row r="497" spans="1:20" ht="42.6" thickTop="1" thickBot="1" x14ac:dyDescent="0.3">
      <c r="A497" s="107">
        <v>493</v>
      </c>
      <c r="B497" s="108" t="s">
        <v>551</v>
      </c>
      <c r="C497" s="108" t="s">
        <v>1285</v>
      </c>
      <c r="D497" s="108" t="s">
        <v>565</v>
      </c>
      <c r="E497" s="124">
        <v>18051</v>
      </c>
      <c r="F497" s="109" t="s">
        <v>1230</v>
      </c>
      <c r="G497" s="110" t="s">
        <v>1230</v>
      </c>
      <c r="H497" s="110" t="s">
        <v>1230</v>
      </c>
      <c r="I497" s="111" t="s">
        <v>1333</v>
      </c>
      <c r="J497" s="110" t="s">
        <v>1210</v>
      </c>
      <c r="K497" s="110" t="s">
        <v>1230</v>
      </c>
      <c r="L497" s="112">
        <v>3</v>
      </c>
      <c r="M497" s="112">
        <v>0</v>
      </c>
      <c r="N497" s="112">
        <v>1</v>
      </c>
      <c r="O497" s="110" t="s">
        <v>1210</v>
      </c>
      <c r="P497" s="110" t="s">
        <v>1230</v>
      </c>
      <c r="Q497" s="117"/>
      <c r="R497" s="113" t="s">
        <v>46</v>
      </c>
      <c r="S497" s="101" t="str">
        <f t="shared" si="8"/>
        <v>Ok</v>
      </c>
      <c r="T497" s="6">
        <f>IFERROR(VLOOKUP(D497,'[1]2020 год'!$C:$J,8,0),IFERROR(VLOOKUP(D497,'[1]2020 год'!$C:$J,7,0),""))</f>
        <v>18051</v>
      </c>
    </row>
    <row r="498" spans="1:20" ht="42.6" thickTop="1" thickBot="1" x14ac:dyDescent="0.3">
      <c r="A498" s="107">
        <v>494</v>
      </c>
      <c r="B498" s="108" t="s">
        <v>551</v>
      </c>
      <c r="C498" s="108" t="s">
        <v>1285</v>
      </c>
      <c r="D498" s="108" t="s">
        <v>566</v>
      </c>
      <c r="E498" s="124">
        <v>12924</v>
      </c>
      <c r="F498" s="109" t="s">
        <v>1230</v>
      </c>
      <c r="G498" s="110" t="s">
        <v>1230</v>
      </c>
      <c r="H498" s="110" t="s">
        <v>1230</v>
      </c>
      <c r="I498" s="111" t="s">
        <v>1333</v>
      </c>
      <c r="J498" s="110" t="s">
        <v>1210</v>
      </c>
      <c r="K498" s="110" t="s">
        <v>1230</v>
      </c>
      <c r="L498" s="112">
        <v>3</v>
      </c>
      <c r="M498" s="112">
        <v>0</v>
      </c>
      <c r="N498" s="112">
        <v>1</v>
      </c>
      <c r="O498" s="110" t="s">
        <v>1210</v>
      </c>
      <c r="P498" s="110" t="s">
        <v>1230</v>
      </c>
      <c r="Q498" s="117"/>
      <c r="R498" s="113" t="s">
        <v>46</v>
      </c>
      <c r="S498" s="101" t="str">
        <f t="shared" si="8"/>
        <v>Ok</v>
      </c>
      <c r="T498" s="6">
        <f>IFERROR(VLOOKUP(D498,'[1]2020 год'!$C:$J,8,0),IFERROR(VLOOKUP(D498,'[1]2020 год'!$C:$J,7,0),""))</f>
        <v>12924</v>
      </c>
    </row>
    <row r="499" spans="1:20" ht="42.6" thickTop="1" thickBot="1" x14ac:dyDescent="0.3">
      <c r="A499" s="107">
        <v>495</v>
      </c>
      <c r="B499" s="108" t="s">
        <v>551</v>
      </c>
      <c r="C499" s="108" t="s">
        <v>1286</v>
      </c>
      <c r="D499" s="108" t="s">
        <v>567</v>
      </c>
      <c r="E499" s="124">
        <v>1618039</v>
      </c>
      <c r="F499" s="109" t="s">
        <v>1230</v>
      </c>
      <c r="G499" s="110" t="s">
        <v>1230</v>
      </c>
      <c r="H499" s="110" t="s">
        <v>1230</v>
      </c>
      <c r="I499" s="111" t="s">
        <v>1333</v>
      </c>
      <c r="J499" s="110" t="s">
        <v>1210</v>
      </c>
      <c r="K499" s="110" t="s">
        <v>1230</v>
      </c>
      <c r="L499" s="112">
        <v>2</v>
      </c>
      <c r="M499" s="112">
        <v>0</v>
      </c>
      <c r="N499" s="112">
        <v>1</v>
      </c>
      <c r="O499" s="110" t="s">
        <v>1210</v>
      </c>
      <c r="P499" s="110" t="s">
        <v>1230</v>
      </c>
      <c r="Q499" s="117"/>
      <c r="R499" s="113" t="s">
        <v>46</v>
      </c>
      <c r="S499" s="101" t="str">
        <f t="shared" si="8"/>
        <v>Ok</v>
      </c>
      <c r="T499" s="6">
        <f>IFERROR(VLOOKUP(D499,'[1]2020 год'!$C:$J,8,0),IFERROR(VLOOKUP(D499,'[1]2020 год'!$C:$J,7,0),""))</f>
        <v>1618039</v>
      </c>
    </row>
    <row r="500" spans="1:20" ht="42.6" thickTop="1" thickBot="1" x14ac:dyDescent="0.3">
      <c r="A500" s="107">
        <v>496</v>
      </c>
      <c r="B500" s="108" t="s">
        <v>551</v>
      </c>
      <c r="C500" s="108" t="s">
        <v>1285</v>
      </c>
      <c r="D500" s="108" t="s">
        <v>568</v>
      </c>
      <c r="E500" s="124">
        <v>29739</v>
      </c>
      <c r="F500" s="109" t="s">
        <v>1230</v>
      </c>
      <c r="G500" s="110" t="s">
        <v>1230</v>
      </c>
      <c r="H500" s="110" t="s">
        <v>1230</v>
      </c>
      <c r="I500" s="111" t="s">
        <v>1333</v>
      </c>
      <c r="J500" s="110" t="s">
        <v>1210</v>
      </c>
      <c r="K500" s="110" t="s">
        <v>1230</v>
      </c>
      <c r="L500" s="112">
        <v>3</v>
      </c>
      <c r="M500" s="112">
        <v>0</v>
      </c>
      <c r="N500" s="112">
        <v>1</v>
      </c>
      <c r="O500" s="110" t="s">
        <v>1210</v>
      </c>
      <c r="P500" s="110" t="s">
        <v>1230</v>
      </c>
      <c r="Q500" s="117"/>
      <c r="R500" s="113" t="s">
        <v>46</v>
      </c>
      <c r="S500" s="101" t="str">
        <f t="shared" si="8"/>
        <v>Ok</v>
      </c>
      <c r="T500" s="6">
        <f>IFERROR(VLOOKUP(D500,'[1]2020 год'!$C:$J,8,0),IFERROR(VLOOKUP(D500,'[1]2020 год'!$C:$J,7,0),""))</f>
        <v>29739</v>
      </c>
    </row>
    <row r="501" spans="1:20" ht="42.6" thickTop="1" thickBot="1" x14ac:dyDescent="0.3">
      <c r="A501" s="107">
        <v>497</v>
      </c>
      <c r="B501" s="108" t="s">
        <v>551</v>
      </c>
      <c r="C501" s="108" t="s">
        <v>1285</v>
      </c>
      <c r="D501" s="108" t="s">
        <v>569</v>
      </c>
      <c r="E501" s="124">
        <v>15389</v>
      </c>
      <c r="F501" s="109" t="s">
        <v>1230</v>
      </c>
      <c r="G501" s="110" t="s">
        <v>1230</v>
      </c>
      <c r="H501" s="110" t="s">
        <v>1230</v>
      </c>
      <c r="I501" s="111" t="s">
        <v>1333</v>
      </c>
      <c r="J501" s="110" t="s">
        <v>1210</v>
      </c>
      <c r="K501" s="110" t="s">
        <v>1230</v>
      </c>
      <c r="L501" s="112">
        <v>3</v>
      </c>
      <c r="M501" s="112">
        <v>0</v>
      </c>
      <c r="N501" s="112">
        <v>1</v>
      </c>
      <c r="O501" s="110" t="s">
        <v>1210</v>
      </c>
      <c r="P501" s="110" t="s">
        <v>1230</v>
      </c>
      <c r="Q501" s="117"/>
      <c r="R501" s="113" t="s">
        <v>46</v>
      </c>
      <c r="S501" s="101" t="str">
        <f t="shared" si="8"/>
        <v>Ok</v>
      </c>
      <c r="T501" s="6">
        <f>IFERROR(VLOOKUP(D501,'[1]2020 год'!$C:$J,8,0),IFERROR(VLOOKUP(D501,'[1]2020 год'!$C:$J,7,0),""))</f>
        <v>15389</v>
      </c>
    </row>
    <row r="502" spans="1:20" ht="42.6" thickTop="1" thickBot="1" x14ac:dyDescent="0.3">
      <c r="A502" s="107">
        <v>498</v>
      </c>
      <c r="B502" s="108" t="s">
        <v>551</v>
      </c>
      <c r="C502" s="108" t="s">
        <v>1285</v>
      </c>
      <c r="D502" s="108" t="s">
        <v>570</v>
      </c>
      <c r="E502" s="124">
        <v>23523</v>
      </c>
      <c r="F502" s="109" t="s">
        <v>1230</v>
      </c>
      <c r="G502" s="110" t="s">
        <v>1230</v>
      </c>
      <c r="H502" s="110" t="s">
        <v>1230</v>
      </c>
      <c r="I502" s="111" t="s">
        <v>1333</v>
      </c>
      <c r="J502" s="110" t="s">
        <v>1210</v>
      </c>
      <c r="K502" s="110" t="s">
        <v>1230</v>
      </c>
      <c r="L502" s="112">
        <v>3</v>
      </c>
      <c r="M502" s="112">
        <v>0</v>
      </c>
      <c r="N502" s="112">
        <v>1</v>
      </c>
      <c r="O502" s="110" t="s">
        <v>1210</v>
      </c>
      <c r="P502" s="110" t="s">
        <v>1230</v>
      </c>
      <c r="Q502" s="117"/>
      <c r="R502" s="113" t="s">
        <v>46</v>
      </c>
      <c r="S502" s="101" t="str">
        <f t="shared" si="8"/>
        <v>Ok</v>
      </c>
      <c r="T502" s="6">
        <f>IFERROR(VLOOKUP(D502,'[1]2020 год'!$C:$J,8,0),IFERROR(VLOOKUP(D502,'[1]2020 год'!$C:$J,7,0),""))</f>
        <v>23523</v>
      </c>
    </row>
    <row r="503" spans="1:20" ht="42.6" thickTop="1" thickBot="1" x14ac:dyDescent="0.3">
      <c r="A503" s="107">
        <v>499</v>
      </c>
      <c r="B503" s="108" t="s">
        <v>551</v>
      </c>
      <c r="C503" s="108" t="s">
        <v>1285</v>
      </c>
      <c r="D503" s="108" t="s">
        <v>571</v>
      </c>
      <c r="E503" s="124">
        <v>21063</v>
      </c>
      <c r="F503" s="109" t="s">
        <v>1230</v>
      </c>
      <c r="G503" s="110" t="s">
        <v>1230</v>
      </c>
      <c r="H503" s="110" t="s">
        <v>1230</v>
      </c>
      <c r="I503" s="111" t="s">
        <v>1333</v>
      </c>
      <c r="J503" s="110" t="s">
        <v>1210</v>
      </c>
      <c r="K503" s="110" t="s">
        <v>1230</v>
      </c>
      <c r="L503" s="112">
        <v>3</v>
      </c>
      <c r="M503" s="112">
        <v>0</v>
      </c>
      <c r="N503" s="112">
        <v>1</v>
      </c>
      <c r="O503" s="110" t="s">
        <v>1210</v>
      </c>
      <c r="P503" s="110" t="s">
        <v>1230</v>
      </c>
      <c r="Q503" s="117"/>
      <c r="R503" s="113" t="s">
        <v>46</v>
      </c>
      <c r="S503" s="101" t="str">
        <f t="shared" si="8"/>
        <v>Ok</v>
      </c>
      <c r="T503" s="6">
        <f>IFERROR(VLOOKUP(D503,'[1]2020 год'!$C:$J,8,0),IFERROR(VLOOKUP(D503,'[1]2020 год'!$C:$J,7,0),""))</f>
        <v>21063</v>
      </c>
    </row>
    <row r="504" spans="1:20" ht="42.6" thickTop="1" thickBot="1" x14ac:dyDescent="0.3">
      <c r="A504" s="107">
        <v>500</v>
      </c>
      <c r="B504" s="108" t="s">
        <v>551</v>
      </c>
      <c r="C504" s="108" t="s">
        <v>1285</v>
      </c>
      <c r="D504" s="108" t="s">
        <v>572</v>
      </c>
      <c r="E504" s="124">
        <v>19439</v>
      </c>
      <c r="F504" s="109" t="s">
        <v>1230</v>
      </c>
      <c r="G504" s="110" t="s">
        <v>1230</v>
      </c>
      <c r="H504" s="110" t="s">
        <v>1230</v>
      </c>
      <c r="I504" s="111" t="s">
        <v>1333</v>
      </c>
      <c r="J504" s="110" t="s">
        <v>1210</v>
      </c>
      <c r="K504" s="110" t="s">
        <v>1230</v>
      </c>
      <c r="L504" s="112">
        <v>3</v>
      </c>
      <c r="M504" s="112">
        <v>0</v>
      </c>
      <c r="N504" s="112">
        <v>1</v>
      </c>
      <c r="O504" s="110" t="s">
        <v>1210</v>
      </c>
      <c r="P504" s="110" t="s">
        <v>1230</v>
      </c>
      <c r="Q504" s="117"/>
      <c r="R504" s="113" t="s">
        <v>46</v>
      </c>
      <c r="S504" s="101" t="str">
        <f t="shared" si="8"/>
        <v>Ok</v>
      </c>
      <c r="T504" s="6">
        <f>IFERROR(VLOOKUP(D504,'[1]2020 год'!$C:$J,8,0),IFERROR(VLOOKUP(D504,'[1]2020 год'!$C:$J,7,0),""))</f>
        <v>19439</v>
      </c>
    </row>
    <row r="505" spans="1:20" ht="42.6" thickTop="1" thickBot="1" x14ac:dyDescent="0.3">
      <c r="A505" s="107">
        <v>501</v>
      </c>
      <c r="B505" s="108" t="s">
        <v>551</v>
      </c>
      <c r="C505" s="108" t="s">
        <v>1285</v>
      </c>
      <c r="D505" s="108" t="s">
        <v>573</v>
      </c>
      <c r="E505" s="124">
        <v>11144</v>
      </c>
      <c r="F505" s="109" t="s">
        <v>1230</v>
      </c>
      <c r="G505" s="110" t="s">
        <v>1230</v>
      </c>
      <c r="H505" s="110" t="s">
        <v>1230</v>
      </c>
      <c r="I505" s="111" t="s">
        <v>1333</v>
      </c>
      <c r="J505" s="110" t="s">
        <v>1210</v>
      </c>
      <c r="K505" s="110" t="s">
        <v>1230</v>
      </c>
      <c r="L505" s="112">
        <v>3</v>
      </c>
      <c r="M505" s="112">
        <v>0</v>
      </c>
      <c r="N505" s="112">
        <v>1</v>
      </c>
      <c r="O505" s="110" t="s">
        <v>1210</v>
      </c>
      <c r="P505" s="110" t="s">
        <v>1230</v>
      </c>
      <c r="Q505" s="117"/>
      <c r="R505" s="113" t="s">
        <v>46</v>
      </c>
      <c r="S505" s="101" t="str">
        <f t="shared" si="8"/>
        <v>Ok</v>
      </c>
      <c r="T505" s="6">
        <f>IFERROR(VLOOKUP(D505,'[1]2020 год'!$C:$J,8,0),IFERROR(VLOOKUP(D505,'[1]2020 год'!$C:$J,7,0),""))</f>
        <v>11144</v>
      </c>
    </row>
    <row r="506" spans="1:20" ht="42.6" thickTop="1" thickBot="1" x14ac:dyDescent="0.3">
      <c r="A506" s="107">
        <v>502</v>
      </c>
      <c r="B506" s="108" t="s">
        <v>574</v>
      </c>
      <c r="C506" s="108" t="s">
        <v>1285</v>
      </c>
      <c r="D506" s="108" t="s">
        <v>575</v>
      </c>
      <c r="E506" s="124">
        <v>10452</v>
      </c>
      <c r="F506" s="109" t="s">
        <v>1230</v>
      </c>
      <c r="G506" s="110" t="s">
        <v>1230</v>
      </c>
      <c r="H506" s="110" t="s">
        <v>1230</v>
      </c>
      <c r="I506" s="111" t="s">
        <v>1333</v>
      </c>
      <c r="J506" s="110" t="s">
        <v>1210</v>
      </c>
      <c r="K506" s="110" t="s">
        <v>1230</v>
      </c>
      <c r="L506" s="112">
        <v>3</v>
      </c>
      <c r="M506" s="112">
        <v>0</v>
      </c>
      <c r="N506" s="112">
        <v>1</v>
      </c>
      <c r="O506" s="110" t="s">
        <v>1210</v>
      </c>
      <c r="P506" s="110" t="s">
        <v>1230</v>
      </c>
      <c r="Q506" s="117"/>
      <c r="R506" s="113" t="s">
        <v>46</v>
      </c>
      <c r="S506" s="101" t="str">
        <f t="shared" si="8"/>
        <v>Ok</v>
      </c>
      <c r="T506" s="6">
        <f>IFERROR(VLOOKUP(D506,'[1]2020 год'!$C:$J,8,0),IFERROR(VLOOKUP(D506,'[1]2020 год'!$C:$J,7,0),""))</f>
        <v>10452</v>
      </c>
    </row>
    <row r="507" spans="1:20" ht="42.6" thickTop="1" thickBot="1" x14ac:dyDescent="0.3">
      <c r="A507" s="107">
        <v>503</v>
      </c>
      <c r="B507" s="108" t="s">
        <v>574</v>
      </c>
      <c r="C507" s="108" t="s">
        <v>1285</v>
      </c>
      <c r="D507" s="108" t="s">
        <v>576</v>
      </c>
      <c r="E507" s="124">
        <v>22615</v>
      </c>
      <c r="F507" s="109" t="s">
        <v>1230</v>
      </c>
      <c r="G507" s="110" t="s">
        <v>1230</v>
      </c>
      <c r="H507" s="110" t="s">
        <v>1230</v>
      </c>
      <c r="I507" s="111" t="s">
        <v>1333</v>
      </c>
      <c r="J507" s="110" t="s">
        <v>1210</v>
      </c>
      <c r="K507" s="110" t="s">
        <v>1230</v>
      </c>
      <c r="L507" s="112">
        <v>3</v>
      </c>
      <c r="M507" s="112">
        <v>0</v>
      </c>
      <c r="N507" s="112">
        <v>1</v>
      </c>
      <c r="O507" s="110" t="s">
        <v>1210</v>
      </c>
      <c r="P507" s="110" t="s">
        <v>1230</v>
      </c>
      <c r="Q507" s="117"/>
      <c r="R507" s="113" t="s">
        <v>46</v>
      </c>
      <c r="S507" s="101" t="str">
        <f t="shared" si="8"/>
        <v>Ok</v>
      </c>
      <c r="T507" s="6">
        <f>IFERROR(VLOOKUP(D507,'[1]2020 год'!$C:$J,8,0),IFERROR(VLOOKUP(D507,'[1]2020 год'!$C:$J,7,0),""))</f>
        <v>22615</v>
      </c>
    </row>
    <row r="508" spans="1:20" ht="42.6" thickTop="1" thickBot="1" x14ac:dyDescent="0.3">
      <c r="A508" s="107">
        <v>504</v>
      </c>
      <c r="B508" s="108" t="s">
        <v>574</v>
      </c>
      <c r="C508" s="108" t="s">
        <v>1285</v>
      </c>
      <c r="D508" s="108" t="s">
        <v>577</v>
      </c>
      <c r="E508" s="124">
        <v>22587</v>
      </c>
      <c r="F508" s="109" t="s">
        <v>1230</v>
      </c>
      <c r="G508" s="110" t="s">
        <v>1230</v>
      </c>
      <c r="H508" s="110" t="s">
        <v>1230</v>
      </c>
      <c r="I508" s="111" t="s">
        <v>1333</v>
      </c>
      <c r="J508" s="110" t="s">
        <v>1210</v>
      </c>
      <c r="K508" s="110" t="s">
        <v>1230</v>
      </c>
      <c r="L508" s="112">
        <v>3</v>
      </c>
      <c r="M508" s="112">
        <v>0</v>
      </c>
      <c r="N508" s="112">
        <v>1</v>
      </c>
      <c r="O508" s="110" t="s">
        <v>1210</v>
      </c>
      <c r="P508" s="110" t="s">
        <v>1230</v>
      </c>
      <c r="Q508" s="117"/>
      <c r="R508" s="113" t="s">
        <v>46</v>
      </c>
      <c r="S508" s="101" t="str">
        <f t="shared" si="8"/>
        <v>Ok</v>
      </c>
      <c r="T508" s="6">
        <f>IFERROR(VLOOKUP(D508,'[1]2020 год'!$C:$J,8,0),IFERROR(VLOOKUP(D508,'[1]2020 год'!$C:$J,7,0),""))</f>
        <v>22587</v>
      </c>
    </row>
    <row r="509" spans="1:20" ht="42.6" thickTop="1" thickBot="1" x14ac:dyDescent="0.3">
      <c r="A509" s="107">
        <v>505</v>
      </c>
      <c r="B509" s="108" t="s">
        <v>574</v>
      </c>
      <c r="C509" s="108" t="s">
        <v>1285</v>
      </c>
      <c r="D509" s="108" t="s">
        <v>578</v>
      </c>
      <c r="E509" s="124">
        <v>10389</v>
      </c>
      <c r="F509" s="109" t="s">
        <v>1230</v>
      </c>
      <c r="G509" s="110" t="s">
        <v>1230</v>
      </c>
      <c r="H509" s="110" t="s">
        <v>1230</v>
      </c>
      <c r="I509" s="111" t="s">
        <v>1333</v>
      </c>
      <c r="J509" s="110" t="s">
        <v>1210</v>
      </c>
      <c r="K509" s="110" t="s">
        <v>1230</v>
      </c>
      <c r="L509" s="112">
        <v>3</v>
      </c>
      <c r="M509" s="112">
        <v>0</v>
      </c>
      <c r="N509" s="112">
        <v>1</v>
      </c>
      <c r="O509" s="110" t="s">
        <v>1210</v>
      </c>
      <c r="P509" s="110" t="s">
        <v>1230</v>
      </c>
      <c r="Q509" s="117"/>
      <c r="R509" s="113" t="s">
        <v>46</v>
      </c>
      <c r="S509" s="101" t="str">
        <f t="shared" si="8"/>
        <v>Ok</v>
      </c>
      <c r="T509" s="6">
        <f>IFERROR(VLOOKUP(D509,'[1]2020 год'!$C:$J,8,0),IFERROR(VLOOKUP(D509,'[1]2020 год'!$C:$J,7,0),""))</f>
        <v>10389</v>
      </c>
    </row>
    <row r="510" spans="1:20" ht="42.6" thickTop="1" thickBot="1" x14ac:dyDescent="0.3">
      <c r="A510" s="107">
        <v>506</v>
      </c>
      <c r="B510" s="108" t="s">
        <v>574</v>
      </c>
      <c r="C510" s="108" t="s">
        <v>1285</v>
      </c>
      <c r="D510" s="108" t="s">
        <v>579</v>
      </c>
      <c r="E510" s="124">
        <v>10265</v>
      </c>
      <c r="F510" s="109" t="s">
        <v>1230</v>
      </c>
      <c r="G510" s="110" t="s">
        <v>1230</v>
      </c>
      <c r="H510" s="110" t="s">
        <v>1230</v>
      </c>
      <c r="I510" s="111" t="s">
        <v>1333</v>
      </c>
      <c r="J510" s="110" t="s">
        <v>1210</v>
      </c>
      <c r="K510" s="110" t="s">
        <v>1230</v>
      </c>
      <c r="L510" s="112">
        <v>3</v>
      </c>
      <c r="M510" s="112">
        <v>0</v>
      </c>
      <c r="N510" s="112">
        <v>1</v>
      </c>
      <c r="O510" s="110" t="s">
        <v>1210</v>
      </c>
      <c r="P510" s="110" t="s">
        <v>1230</v>
      </c>
      <c r="Q510" s="117"/>
      <c r="R510" s="113" t="s">
        <v>46</v>
      </c>
      <c r="S510" s="101" t="str">
        <f t="shared" si="8"/>
        <v>Ok</v>
      </c>
      <c r="T510" s="6">
        <f>IFERROR(VLOOKUP(D510,'[1]2020 год'!$C:$J,8,0),IFERROR(VLOOKUP(D510,'[1]2020 год'!$C:$J,7,0),""))</f>
        <v>10265</v>
      </c>
    </row>
    <row r="511" spans="1:20" ht="42.6" thickTop="1" thickBot="1" x14ac:dyDescent="0.3">
      <c r="A511" s="107">
        <v>507</v>
      </c>
      <c r="B511" s="108" t="s">
        <v>574</v>
      </c>
      <c r="C511" s="108" t="s">
        <v>1285</v>
      </c>
      <c r="D511" s="108" t="s">
        <v>580</v>
      </c>
      <c r="E511" s="124">
        <v>10936</v>
      </c>
      <c r="F511" s="109" t="s">
        <v>1230</v>
      </c>
      <c r="G511" s="110" t="s">
        <v>1230</v>
      </c>
      <c r="H511" s="110" t="s">
        <v>1230</v>
      </c>
      <c r="I511" s="111" t="s">
        <v>1333</v>
      </c>
      <c r="J511" s="110" t="s">
        <v>1210</v>
      </c>
      <c r="K511" s="110" t="s">
        <v>1230</v>
      </c>
      <c r="L511" s="112">
        <v>3</v>
      </c>
      <c r="M511" s="112">
        <v>0</v>
      </c>
      <c r="N511" s="112">
        <v>1</v>
      </c>
      <c r="O511" s="110" t="s">
        <v>1210</v>
      </c>
      <c r="P511" s="110" t="s">
        <v>1230</v>
      </c>
      <c r="Q511" s="117"/>
      <c r="R511" s="113" t="s">
        <v>46</v>
      </c>
      <c r="S511" s="101" t="str">
        <f t="shared" si="8"/>
        <v>Ok</v>
      </c>
      <c r="T511" s="6">
        <f>IFERROR(VLOOKUP(D511,'[1]2020 год'!$C:$J,8,0),IFERROR(VLOOKUP(D511,'[1]2020 год'!$C:$J,7,0),""))</f>
        <v>10936</v>
      </c>
    </row>
    <row r="512" spans="1:20" ht="42.6" thickTop="1" thickBot="1" x14ac:dyDescent="0.3">
      <c r="A512" s="107">
        <v>508</v>
      </c>
      <c r="B512" s="108" t="s">
        <v>574</v>
      </c>
      <c r="C512" s="108" t="s">
        <v>1286</v>
      </c>
      <c r="D512" s="108" t="s">
        <v>581</v>
      </c>
      <c r="E512" s="124">
        <v>1164815</v>
      </c>
      <c r="F512" s="109" t="s">
        <v>1230</v>
      </c>
      <c r="G512" s="110" t="s">
        <v>1230</v>
      </c>
      <c r="H512" s="110" t="s">
        <v>1230</v>
      </c>
      <c r="I512" s="111" t="s">
        <v>1333</v>
      </c>
      <c r="J512" s="110" t="s">
        <v>1210</v>
      </c>
      <c r="K512" s="110" t="s">
        <v>1230</v>
      </c>
      <c r="L512" s="112">
        <v>2</v>
      </c>
      <c r="M512" s="112">
        <v>0</v>
      </c>
      <c r="N512" s="112">
        <v>1</v>
      </c>
      <c r="O512" s="110" t="s">
        <v>1210</v>
      </c>
      <c r="P512" s="110" t="s">
        <v>1230</v>
      </c>
      <c r="Q512" s="117"/>
      <c r="R512" s="113" t="s">
        <v>46</v>
      </c>
      <c r="S512" s="101" t="str">
        <f t="shared" si="8"/>
        <v>Ok</v>
      </c>
      <c r="T512" s="6">
        <f>IFERROR(VLOOKUP(D512,'[1]2020 год'!$C:$J,8,0),IFERROR(VLOOKUP(D512,'[1]2020 год'!$C:$J,7,0),""))</f>
        <v>1164815</v>
      </c>
    </row>
    <row r="513" spans="1:20" ht="42.6" thickTop="1" thickBot="1" x14ac:dyDescent="0.3">
      <c r="A513" s="107">
        <v>509</v>
      </c>
      <c r="B513" s="108" t="s">
        <v>574</v>
      </c>
      <c r="C513" s="108" t="s">
        <v>1285</v>
      </c>
      <c r="D513" s="108" t="s">
        <v>582</v>
      </c>
      <c r="E513" s="124">
        <v>12539</v>
      </c>
      <c r="F513" s="109" t="s">
        <v>1230</v>
      </c>
      <c r="G513" s="110" t="s">
        <v>1230</v>
      </c>
      <c r="H513" s="110" t="s">
        <v>1230</v>
      </c>
      <c r="I513" s="111" t="s">
        <v>1333</v>
      </c>
      <c r="J513" s="110" t="s">
        <v>1210</v>
      </c>
      <c r="K513" s="110" t="s">
        <v>1230</v>
      </c>
      <c r="L513" s="112">
        <v>3</v>
      </c>
      <c r="M513" s="112">
        <v>0</v>
      </c>
      <c r="N513" s="112">
        <v>1</v>
      </c>
      <c r="O513" s="110" t="s">
        <v>1210</v>
      </c>
      <c r="P513" s="110" t="s">
        <v>1230</v>
      </c>
      <c r="Q513" s="117"/>
      <c r="R513" s="113" t="s">
        <v>46</v>
      </c>
      <c r="S513" s="101" t="str">
        <f t="shared" si="8"/>
        <v>Ok</v>
      </c>
      <c r="T513" s="6">
        <f>IFERROR(VLOOKUP(D513,'[1]2020 год'!$C:$J,8,0),IFERROR(VLOOKUP(D513,'[1]2020 год'!$C:$J,7,0),""))</f>
        <v>12539</v>
      </c>
    </row>
    <row r="514" spans="1:20" ht="42.6" thickTop="1" thickBot="1" x14ac:dyDescent="0.3">
      <c r="A514" s="107">
        <v>510</v>
      </c>
      <c r="B514" s="108" t="s">
        <v>574</v>
      </c>
      <c r="C514" s="108" t="s">
        <v>1285</v>
      </c>
      <c r="D514" s="108" t="s">
        <v>583</v>
      </c>
      <c r="E514" s="124">
        <v>27975</v>
      </c>
      <c r="F514" s="109" t="s">
        <v>1230</v>
      </c>
      <c r="G514" s="110" t="s">
        <v>1230</v>
      </c>
      <c r="H514" s="110" t="s">
        <v>1230</v>
      </c>
      <c r="I514" s="111" t="s">
        <v>1333</v>
      </c>
      <c r="J514" s="110" t="s">
        <v>1210</v>
      </c>
      <c r="K514" s="110" t="s">
        <v>1230</v>
      </c>
      <c r="L514" s="112">
        <v>3</v>
      </c>
      <c r="M514" s="112">
        <v>0</v>
      </c>
      <c r="N514" s="112">
        <v>1</v>
      </c>
      <c r="O514" s="110" t="s">
        <v>1210</v>
      </c>
      <c r="P514" s="110" t="s">
        <v>1230</v>
      </c>
      <c r="Q514" s="117"/>
      <c r="R514" s="113" t="s">
        <v>46</v>
      </c>
      <c r="S514" s="101" t="str">
        <f t="shared" si="8"/>
        <v>Ok</v>
      </c>
      <c r="T514" s="6">
        <f>IFERROR(VLOOKUP(D514,'[1]2020 год'!$C:$J,8,0),IFERROR(VLOOKUP(D514,'[1]2020 год'!$C:$J,7,0),""))</f>
        <v>27975</v>
      </c>
    </row>
    <row r="515" spans="1:20" ht="42.6" thickTop="1" thickBot="1" x14ac:dyDescent="0.3">
      <c r="A515" s="107">
        <v>511</v>
      </c>
      <c r="B515" s="108" t="s">
        <v>574</v>
      </c>
      <c r="C515" s="108" t="s">
        <v>1285</v>
      </c>
      <c r="D515" s="108" t="s">
        <v>584</v>
      </c>
      <c r="E515" s="124">
        <v>10231</v>
      </c>
      <c r="F515" s="109" t="s">
        <v>1230</v>
      </c>
      <c r="G515" s="110" t="s">
        <v>1230</v>
      </c>
      <c r="H515" s="110" t="s">
        <v>1230</v>
      </c>
      <c r="I515" s="111" t="s">
        <v>1333</v>
      </c>
      <c r="J515" s="110" t="s">
        <v>1210</v>
      </c>
      <c r="K515" s="110" t="s">
        <v>1230</v>
      </c>
      <c r="L515" s="112">
        <v>3</v>
      </c>
      <c r="M515" s="112">
        <v>0</v>
      </c>
      <c r="N515" s="112">
        <v>1</v>
      </c>
      <c r="O515" s="110" t="s">
        <v>1210</v>
      </c>
      <c r="P515" s="110" t="s">
        <v>1230</v>
      </c>
      <c r="Q515" s="117"/>
      <c r="R515" s="113" t="s">
        <v>46</v>
      </c>
      <c r="S515" s="101" t="str">
        <f t="shared" si="8"/>
        <v>Ok</v>
      </c>
      <c r="T515" s="6">
        <f>IFERROR(VLOOKUP(D515,'[1]2020 год'!$C:$J,8,0),IFERROR(VLOOKUP(D515,'[1]2020 год'!$C:$J,7,0),""))</f>
        <v>10231</v>
      </c>
    </row>
    <row r="516" spans="1:20" ht="42.6" thickTop="1" thickBot="1" x14ac:dyDescent="0.3">
      <c r="A516" s="107">
        <v>512</v>
      </c>
      <c r="B516" s="108" t="s">
        <v>574</v>
      </c>
      <c r="C516" s="108" t="s">
        <v>1285</v>
      </c>
      <c r="D516" s="108" t="s">
        <v>585</v>
      </c>
      <c r="E516" s="124">
        <v>10474</v>
      </c>
      <c r="F516" s="109" t="s">
        <v>1230</v>
      </c>
      <c r="G516" s="110" t="s">
        <v>1230</v>
      </c>
      <c r="H516" s="110" t="s">
        <v>1230</v>
      </c>
      <c r="I516" s="111" t="s">
        <v>1333</v>
      </c>
      <c r="J516" s="110" t="s">
        <v>1210</v>
      </c>
      <c r="K516" s="110" t="s">
        <v>1230</v>
      </c>
      <c r="L516" s="112">
        <v>3</v>
      </c>
      <c r="M516" s="112">
        <v>0</v>
      </c>
      <c r="N516" s="112">
        <v>1</v>
      </c>
      <c r="O516" s="110" t="s">
        <v>1210</v>
      </c>
      <c r="P516" s="110" t="s">
        <v>1230</v>
      </c>
      <c r="Q516" s="117"/>
      <c r="R516" s="113" t="s">
        <v>46</v>
      </c>
      <c r="S516" s="101" t="str">
        <f t="shared" si="8"/>
        <v>Ok</v>
      </c>
      <c r="T516" s="6">
        <f>IFERROR(VLOOKUP(D516,'[1]2020 год'!$C:$J,8,0),IFERROR(VLOOKUP(D516,'[1]2020 год'!$C:$J,7,0),""))</f>
        <v>10474</v>
      </c>
    </row>
    <row r="517" spans="1:20" ht="42.6" thickTop="1" thickBot="1" x14ac:dyDescent="0.3">
      <c r="A517" s="107">
        <v>513</v>
      </c>
      <c r="B517" s="108" t="s">
        <v>586</v>
      </c>
      <c r="C517" s="108" t="s">
        <v>1285</v>
      </c>
      <c r="D517" s="108" t="s">
        <v>587</v>
      </c>
      <c r="E517" s="124">
        <v>18768</v>
      </c>
      <c r="F517" s="109" t="s">
        <v>1230</v>
      </c>
      <c r="G517" s="110" t="s">
        <v>1230</v>
      </c>
      <c r="H517" s="110" t="s">
        <v>1230</v>
      </c>
      <c r="I517" s="111" t="s">
        <v>1333</v>
      </c>
      <c r="J517" s="110" t="s">
        <v>1210</v>
      </c>
      <c r="K517" s="110" t="s">
        <v>1230</v>
      </c>
      <c r="L517" s="112">
        <v>3</v>
      </c>
      <c r="M517" s="112">
        <v>0</v>
      </c>
      <c r="N517" s="112">
        <v>1</v>
      </c>
      <c r="O517" s="110" t="s">
        <v>1210</v>
      </c>
      <c r="P517" s="110" t="s">
        <v>1230</v>
      </c>
      <c r="Q517" s="117"/>
      <c r="R517" s="113" t="s">
        <v>43</v>
      </c>
      <c r="S517" s="101" t="str">
        <f t="shared" si="8"/>
        <v>Ok</v>
      </c>
      <c r="T517" s="6">
        <f>IFERROR(VLOOKUP(D517,'[1]2020 год'!$C:$J,8,0),IFERROR(VLOOKUP(D517,'[1]2020 год'!$C:$J,7,0),""))</f>
        <v>18768</v>
      </c>
    </row>
    <row r="518" spans="1:20" ht="42.6" thickTop="1" thickBot="1" x14ac:dyDescent="0.3">
      <c r="A518" s="107">
        <v>514</v>
      </c>
      <c r="B518" s="108" t="s">
        <v>586</v>
      </c>
      <c r="C518" s="108" t="s">
        <v>1285</v>
      </c>
      <c r="D518" s="108" t="s">
        <v>588</v>
      </c>
      <c r="E518" s="124">
        <v>15061</v>
      </c>
      <c r="F518" s="109" t="s">
        <v>1230</v>
      </c>
      <c r="G518" s="110" t="s">
        <v>1230</v>
      </c>
      <c r="H518" s="110" t="s">
        <v>1230</v>
      </c>
      <c r="I518" s="111" t="s">
        <v>1333</v>
      </c>
      <c r="J518" s="110" t="s">
        <v>1210</v>
      </c>
      <c r="K518" s="110" t="s">
        <v>1230</v>
      </c>
      <c r="L518" s="112">
        <v>3</v>
      </c>
      <c r="M518" s="112">
        <v>0</v>
      </c>
      <c r="N518" s="112">
        <v>1</v>
      </c>
      <c r="O518" s="110" t="s">
        <v>1210</v>
      </c>
      <c r="P518" s="110" t="s">
        <v>1230</v>
      </c>
      <c r="Q518" s="117"/>
      <c r="R518" s="113" t="s">
        <v>43</v>
      </c>
      <c r="S518" s="101" t="str">
        <f t="shared" ref="S518:S581" si="9">IF(F518="Да",IF(G518="Не выбрано","Не выбрано расписание",IF(AND(J518&lt;&gt;"Да",J518&lt;&gt;"Нет",K518&lt;&gt;"Да",K518&lt;&gt;"Нет",O518&lt;&gt;"Да",O518&lt;&gt;"Нет",P518&lt;&gt;"Да",P518&lt;&gt;"Нет"),"Не выбраны Да/Нет в подтверждении тарифа",IF(AND(OR(J518="Нет",K518="Нет",O518="Нет",P518="Нет"),Q518=""),"Не заполнен Комментарий при выборе Нет в тарифе","Ok"))),"Ok")</f>
        <v>Ok</v>
      </c>
      <c r="T518" s="6">
        <f>IFERROR(VLOOKUP(D518,'[1]2020 год'!$C:$J,8,0),IFERROR(VLOOKUP(D518,'[1]2020 год'!$C:$J,7,0),""))</f>
        <v>15061</v>
      </c>
    </row>
    <row r="519" spans="1:20" ht="42.6" thickTop="1" thickBot="1" x14ac:dyDescent="0.3">
      <c r="A519" s="107">
        <v>515</v>
      </c>
      <c r="B519" s="108" t="s">
        <v>586</v>
      </c>
      <c r="C519" s="108" t="s">
        <v>1285</v>
      </c>
      <c r="D519" s="108" t="s">
        <v>589</v>
      </c>
      <c r="E519" s="124">
        <v>48669</v>
      </c>
      <c r="F519" s="109" t="s">
        <v>1230</v>
      </c>
      <c r="G519" s="110" t="s">
        <v>1230</v>
      </c>
      <c r="H519" s="110" t="s">
        <v>1230</v>
      </c>
      <c r="I519" s="111" t="s">
        <v>1333</v>
      </c>
      <c r="J519" s="110" t="s">
        <v>1210</v>
      </c>
      <c r="K519" s="110" t="s">
        <v>1230</v>
      </c>
      <c r="L519" s="112">
        <v>3</v>
      </c>
      <c r="M519" s="112">
        <v>0</v>
      </c>
      <c r="N519" s="112">
        <v>1</v>
      </c>
      <c r="O519" s="110" t="s">
        <v>1210</v>
      </c>
      <c r="P519" s="110" t="s">
        <v>1230</v>
      </c>
      <c r="Q519" s="117"/>
      <c r="R519" s="113" t="s">
        <v>43</v>
      </c>
      <c r="S519" s="101" t="str">
        <f t="shared" si="9"/>
        <v>Ok</v>
      </c>
      <c r="T519" s="6">
        <f>IFERROR(VLOOKUP(D519,'[1]2020 год'!$C:$J,8,0),IFERROR(VLOOKUP(D519,'[1]2020 год'!$C:$J,7,0),""))</f>
        <v>48669</v>
      </c>
    </row>
    <row r="520" spans="1:20" ht="42.6" thickTop="1" thickBot="1" x14ac:dyDescent="0.3">
      <c r="A520" s="107">
        <v>516</v>
      </c>
      <c r="B520" s="108" t="s">
        <v>586</v>
      </c>
      <c r="C520" s="108" t="s">
        <v>1285</v>
      </c>
      <c r="D520" s="108" t="s">
        <v>590</v>
      </c>
      <c r="E520" s="124">
        <v>86050</v>
      </c>
      <c r="F520" s="109" t="s">
        <v>1230</v>
      </c>
      <c r="G520" s="110" t="s">
        <v>1230</v>
      </c>
      <c r="H520" s="110" t="s">
        <v>1230</v>
      </c>
      <c r="I520" s="111" t="s">
        <v>1333</v>
      </c>
      <c r="J520" s="110" t="s">
        <v>1210</v>
      </c>
      <c r="K520" s="110" t="s">
        <v>1230</v>
      </c>
      <c r="L520" s="112">
        <v>3</v>
      </c>
      <c r="M520" s="112">
        <v>0</v>
      </c>
      <c r="N520" s="112">
        <v>1</v>
      </c>
      <c r="O520" s="110" t="s">
        <v>1210</v>
      </c>
      <c r="P520" s="110" t="s">
        <v>1230</v>
      </c>
      <c r="Q520" s="117"/>
      <c r="R520" s="113" t="s">
        <v>43</v>
      </c>
      <c r="S520" s="101" t="str">
        <f t="shared" si="9"/>
        <v>Ok</v>
      </c>
      <c r="T520" s="6">
        <f>IFERROR(VLOOKUP(D520,'[1]2020 год'!$C:$J,8,0),IFERROR(VLOOKUP(D520,'[1]2020 год'!$C:$J,7,0),""))</f>
        <v>86050</v>
      </c>
    </row>
    <row r="521" spans="1:20" ht="42.6" thickTop="1" thickBot="1" x14ac:dyDescent="0.3">
      <c r="A521" s="107">
        <v>517</v>
      </c>
      <c r="B521" s="108" t="s">
        <v>586</v>
      </c>
      <c r="C521" s="108" t="s">
        <v>1285</v>
      </c>
      <c r="D521" s="108" t="s">
        <v>591</v>
      </c>
      <c r="E521" s="124">
        <v>34205</v>
      </c>
      <c r="F521" s="109" t="s">
        <v>1230</v>
      </c>
      <c r="G521" s="110" t="s">
        <v>1230</v>
      </c>
      <c r="H521" s="110" t="s">
        <v>1230</v>
      </c>
      <c r="I521" s="111" t="s">
        <v>1333</v>
      </c>
      <c r="J521" s="110" t="s">
        <v>1210</v>
      </c>
      <c r="K521" s="110" t="s">
        <v>1230</v>
      </c>
      <c r="L521" s="112">
        <v>3</v>
      </c>
      <c r="M521" s="112">
        <v>0</v>
      </c>
      <c r="N521" s="112">
        <v>1</v>
      </c>
      <c r="O521" s="110" t="s">
        <v>1210</v>
      </c>
      <c r="P521" s="110" t="s">
        <v>1230</v>
      </c>
      <c r="Q521" s="117"/>
      <c r="R521" s="113" t="s">
        <v>43</v>
      </c>
      <c r="S521" s="101" t="str">
        <f t="shared" si="9"/>
        <v>Ok</v>
      </c>
      <c r="T521" s="6">
        <f>IFERROR(VLOOKUP(D521,'[1]2020 год'!$C:$J,8,0),IFERROR(VLOOKUP(D521,'[1]2020 год'!$C:$J,7,0),""))</f>
        <v>34205</v>
      </c>
    </row>
    <row r="522" spans="1:20" ht="42.6" thickTop="1" thickBot="1" x14ac:dyDescent="0.3">
      <c r="A522" s="107">
        <v>518</v>
      </c>
      <c r="B522" s="108" t="s">
        <v>586</v>
      </c>
      <c r="C522" s="108" t="s">
        <v>1285</v>
      </c>
      <c r="D522" s="108" t="s">
        <v>592</v>
      </c>
      <c r="E522" s="124">
        <v>10070</v>
      </c>
      <c r="F522" s="109" t="s">
        <v>1230</v>
      </c>
      <c r="G522" s="110" t="s">
        <v>1230</v>
      </c>
      <c r="H522" s="110" t="s">
        <v>1230</v>
      </c>
      <c r="I522" s="111" t="s">
        <v>1333</v>
      </c>
      <c r="J522" s="110" t="s">
        <v>1210</v>
      </c>
      <c r="K522" s="110" t="s">
        <v>1230</v>
      </c>
      <c r="L522" s="112">
        <v>3</v>
      </c>
      <c r="M522" s="112">
        <v>0</v>
      </c>
      <c r="N522" s="112">
        <v>1</v>
      </c>
      <c r="O522" s="110" t="s">
        <v>1210</v>
      </c>
      <c r="P522" s="110" t="s">
        <v>1230</v>
      </c>
      <c r="Q522" s="117"/>
      <c r="R522" s="113" t="s">
        <v>43</v>
      </c>
      <c r="S522" s="101" t="str">
        <f t="shared" si="9"/>
        <v>Ok</v>
      </c>
      <c r="T522" s="6">
        <f>IFERROR(VLOOKUP(D522,'[1]2020 год'!$C:$J,8,0),IFERROR(VLOOKUP(D522,'[1]2020 год'!$C:$J,7,0),""))</f>
        <v>10070</v>
      </c>
    </row>
    <row r="523" spans="1:20" ht="42.6" thickTop="1" thickBot="1" x14ac:dyDescent="0.3">
      <c r="A523" s="107">
        <v>519</v>
      </c>
      <c r="B523" s="108" t="s">
        <v>586</v>
      </c>
      <c r="C523" s="108" t="s">
        <v>1285</v>
      </c>
      <c r="D523" s="108" t="s">
        <v>593</v>
      </c>
      <c r="E523" s="124">
        <v>23373</v>
      </c>
      <c r="F523" s="109" t="s">
        <v>1230</v>
      </c>
      <c r="G523" s="110" t="s">
        <v>1230</v>
      </c>
      <c r="H523" s="110" t="s">
        <v>1230</v>
      </c>
      <c r="I523" s="111" t="s">
        <v>1333</v>
      </c>
      <c r="J523" s="110" t="s">
        <v>1210</v>
      </c>
      <c r="K523" s="110" t="s">
        <v>1230</v>
      </c>
      <c r="L523" s="112">
        <v>3</v>
      </c>
      <c r="M523" s="112">
        <v>0</v>
      </c>
      <c r="N523" s="112">
        <v>1</v>
      </c>
      <c r="O523" s="110" t="s">
        <v>1210</v>
      </c>
      <c r="P523" s="110" t="s">
        <v>1230</v>
      </c>
      <c r="Q523" s="117"/>
      <c r="R523" s="113" t="s">
        <v>43</v>
      </c>
      <c r="S523" s="101" t="str">
        <f t="shared" si="9"/>
        <v>Ok</v>
      </c>
      <c r="T523" s="6">
        <f>IFERROR(VLOOKUP(D523,'[1]2020 год'!$C:$J,8,0),IFERROR(VLOOKUP(D523,'[1]2020 год'!$C:$J,7,0),""))</f>
        <v>23373</v>
      </c>
    </row>
    <row r="524" spans="1:20" ht="42.6" thickTop="1" thickBot="1" x14ac:dyDescent="0.3">
      <c r="A524" s="107">
        <v>520</v>
      </c>
      <c r="B524" s="108" t="s">
        <v>586</v>
      </c>
      <c r="C524" s="108" t="s">
        <v>1285</v>
      </c>
      <c r="D524" s="108" t="s">
        <v>594</v>
      </c>
      <c r="E524" s="124">
        <v>24896</v>
      </c>
      <c r="F524" s="109" t="s">
        <v>1230</v>
      </c>
      <c r="G524" s="110" t="s">
        <v>1230</v>
      </c>
      <c r="H524" s="110" t="s">
        <v>1230</v>
      </c>
      <c r="I524" s="111" t="s">
        <v>1333</v>
      </c>
      <c r="J524" s="110" t="s">
        <v>1210</v>
      </c>
      <c r="K524" s="110" t="s">
        <v>1230</v>
      </c>
      <c r="L524" s="112">
        <v>3</v>
      </c>
      <c r="M524" s="112">
        <v>0</v>
      </c>
      <c r="N524" s="112">
        <v>1</v>
      </c>
      <c r="O524" s="110" t="s">
        <v>1210</v>
      </c>
      <c r="P524" s="110" t="s">
        <v>1230</v>
      </c>
      <c r="Q524" s="117"/>
      <c r="R524" s="113" t="s">
        <v>43</v>
      </c>
      <c r="S524" s="101" t="str">
        <f t="shared" si="9"/>
        <v>Ok</v>
      </c>
      <c r="T524" s="6">
        <f>IFERROR(VLOOKUP(D524,'[1]2020 год'!$C:$J,8,0),IFERROR(VLOOKUP(D524,'[1]2020 год'!$C:$J,7,0),""))</f>
        <v>24896</v>
      </c>
    </row>
    <row r="525" spans="1:20" ht="42.6" thickTop="1" thickBot="1" x14ac:dyDescent="0.3">
      <c r="A525" s="107">
        <v>521</v>
      </c>
      <c r="B525" s="108" t="s">
        <v>586</v>
      </c>
      <c r="C525" s="108" t="s">
        <v>1285</v>
      </c>
      <c r="D525" s="108" t="s">
        <v>595</v>
      </c>
      <c r="E525" s="124">
        <v>12481</v>
      </c>
      <c r="F525" s="109" t="s">
        <v>1230</v>
      </c>
      <c r="G525" s="110" t="s">
        <v>1230</v>
      </c>
      <c r="H525" s="110" t="s">
        <v>1230</v>
      </c>
      <c r="I525" s="111" t="s">
        <v>1333</v>
      </c>
      <c r="J525" s="110" t="s">
        <v>1210</v>
      </c>
      <c r="K525" s="110" t="s">
        <v>1230</v>
      </c>
      <c r="L525" s="112">
        <v>3</v>
      </c>
      <c r="M525" s="112">
        <v>0</v>
      </c>
      <c r="N525" s="112">
        <v>1</v>
      </c>
      <c r="O525" s="110" t="s">
        <v>1210</v>
      </c>
      <c r="P525" s="110" t="s">
        <v>1230</v>
      </c>
      <c r="Q525" s="117"/>
      <c r="R525" s="113" t="s">
        <v>43</v>
      </c>
      <c r="S525" s="101" t="str">
        <f t="shared" si="9"/>
        <v>Ok</v>
      </c>
      <c r="T525" s="6">
        <f>IFERROR(VLOOKUP(D525,'[1]2020 год'!$C:$J,8,0),IFERROR(VLOOKUP(D525,'[1]2020 год'!$C:$J,7,0),""))</f>
        <v>12481</v>
      </c>
    </row>
    <row r="526" spans="1:20" ht="42.6" thickTop="1" thickBot="1" x14ac:dyDescent="0.3">
      <c r="A526" s="107">
        <v>522</v>
      </c>
      <c r="B526" s="108" t="s">
        <v>586</v>
      </c>
      <c r="C526" s="108" t="s">
        <v>1285</v>
      </c>
      <c r="D526" s="108" t="s">
        <v>596</v>
      </c>
      <c r="E526" s="124">
        <v>14572</v>
      </c>
      <c r="F526" s="109" t="s">
        <v>1230</v>
      </c>
      <c r="G526" s="110" t="s">
        <v>1230</v>
      </c>
      <c r="H526" s="110" t="s">
        <v>1230</v>
      </c>
      <c r="I526" s="111" t="s">
        <v>1333</v>
      </c>
      <c r="J526" s="110" t="s">
        <v>1210</v>
      </c>
      <c r="K526" s="110" t="s">
        <v>1230</v>
      </c>
      <c r="L526" s="112">
        <v>3</v>
      </c>
      <c r="M526" s="112">
        <v>0</v>
      </c>
      <c r="N526" s="112">
        <v>1</v>
      </c>
      <c r="O526" s="110" t="s">
        <v>1210</v>
      </c>
      <c r="P526" s="110" t="s">
        <v>1230</v>
      </c>
      <c r="Q526" s="117"/>
      <c r="R526" s="113" t="s">
        <v>43</v>
      </c>
      <c r="S526" s="101" t="str">
        <f t="shared" si="9"/>
        <v>Ok</v>
      </c>
      <c r="T526" s="6">
        <f>IFERROR(VLOOKUP(D526,'[1]2020 год'!$C:$J,8,0),IFERROR(VLOOKUP(D526,'[1]2020 год'!$C:$J,7,0),""))</f>
        <v>14572</v>
      </c>
    </row>
    <row r="527" spans="1:20" ht="42.6" thickTop="1" thickBot="1" x14ac:dyDescent="0.3">
      <c r="A527" s="107">
        <v>523</v>
      </c>
      <c r="B527" s="108" t="s">
        <v>586</v>
      </c>
      <c r="C527" s="108" t="s">
        <v>1285</v>
      </c>
      <c r="D527" s="108" t="s">
        <v>597</v>
      </c>
      <c r="E527" s="124">
        <v>84897</v>
      </c>
      <c r="F527" s="109" t="s">
        <v>1230</v>
      </c>
      <c r="G527" s="110" t="s">
        <v>1230</v>
      </c>
      <c r="H527" s="110" t="s">
        <v>1230</v>
      </c>
      <c r="I527" s="111" t="s">
        <v>1333</v>
      </c>
      <c r="J527" s="110" t="s">
        <v>1210</v>
      </c>
      <c r="K527" s="110" t="s">
        <v>1230</v>
      </c>
      <c r="L527" s="112">
        <v>3</v>
      </c>
      <c r="M527" s="112">
        <v>0</v>
      </c>
      <c r="N527" s="112">
        <v>1</v>
      </c>
      <c r="O527" s="110" t="s">
        <v>1210</v>
      </c>
      <c r="P527" s="110" t="s">
        <v>1230</v>
      </c>
      <c r="Q527" s="117"/>
      <c r="R527" s="113" t="s">
        <v>43</v>
      </c>
      <c r="S527" s="101" t="str">
        <f t="shared" si="9"/>
        <v>Ok</v>
      </c>
      <c r="T527" s="6">
        <f>IFERROR(VLOOKUP(D527,'[1]2020 год'!$C:$J,8,0),IFERROR(VLOOKUP(D527,'[1]2020 год'!$C:$J,7,0),""))</f>
        <v>84897</v>
      </c>
    </row>
    <row r="528" spans="1:20" ht="42.6" thickTop="1" thickBot="1" x14ac:dyDescent="0.3">
      <c r="A528" s="107">
        <v>524</v>
      </c>
      <c r="B528" s="108" t="s">
        <v>586</v>
      </c>
      <c r="C528" s="108" t="s">
        <v>1286</v>
      </c>
      <c r="D528" s="108" t="s">
        <v>598</v>
      </c>
      <c r="E528" s="124">
        <v>565341</v>
      </c>
      <c r="F528" s="109" t="s">
        <v>1230</v>
      </c>
      <c r="G528" s="110" t="s">
        <v>1230</v>
      </c>
      <c r="H528" s="110" t="s">
        <v>1230</v>
      </c>
      <c r="I528" s="111" t="s">
        <v>1333</v>
      </c>
      <c r="J528" s="110" t="s">
        <v>1210</v>
      </c>
      <c r="K528" s="110" t="s">
        <v>1230</v>
      </c>
      <c r="L528" s="112">
        <v>2</v>
      </c>
      <c r="M528" s="112">
        <v>0</v>
      </c>
      <c r="N528" s="112">
        <v>1</v>
      </c>
      <c r="O528" s="110" t="s">
        <v>1210</v>
      </c>
      <c r="P528" s="110" t="s">
        <v>1230</v>
      </c>
      <c r="Q528" s="117"/>
      <c r="R528" s="113" t="s">
        <v>43</v>
      </c>
      <c r="S528" s="101" t="str">
        <f t="shared" si="9"/>
        <v>Ok</v>
      </c>
      <c r="T528" s="6">
        <f>IFERROR(VLOOKUP(D528,'[1]2020 год'!$C:$J,8,0),IFERROR(VLOOKUP(D528,'[1]2020 год'!$C:$J,7,0),""))</f>
        <v>565341</v>
      </c>
    </row>
    <row r="529" spans="1:20" ht="42.6" thickTop="1" thickBot="1" x14ac:dyDescent="0.3">
      <c r="A529" s="107">
        <v>525</v>
      </c>
      <c r="B529" s="108" t="s">
        <v>586</v>
      </c>
      <c r="C529" s="108" t="s">
        <v>1286</v>
      </c>
      <c r="D529" s="108" t="s">
        <v>599</v>
      </c>
      <c r="E529" s="124">
        <v>227924</v>
      </c>
      <c r="F529" s="109" t="s">
        <v>1230</v>
      </c>
      <c r="G529" s="110" t="s">
        <v>1230</v>
      </c>
      <c r="H529" s="110" t="s">
        <v>1230</v>
      </c>
      <c r="I529" s="111" t="s">
        <v>1333</v>
      </c>
      <c r="J529" s="110" t="s">
        <v>1210</v>
      </c>
      <c r="K529" s="110" t="s">
        <v>1230</v>
      </c>
      <c r="L529" s="112">
        <v>2</v>
      </c>
      <c r="M529" s="112">
        <v>0</v>
      </c>
      <c r="N529" s="112">
        <v>1</v>
      </c>
      <c r="O529" s="110" t="s">
        <v>1210</v>
      </c>
      <c r="P529" s="110" t="s">
        <v>1230</v>
      </c>
      <c r="Q529" s="117"/>
      <c r="R529" s="113" t="s">
        <v>43</v>
      </c>
      <c r="S529" s="101" t="str">
        <f t="shared" si="9"/>
        <v>Ok</v>
      </c>
      <c r="T529" s="6">
        <f>IFERROR(VLOOKUP(D529,'[1]2020 год'!$C:$J,8,0),IFERROR(VLOOKUP(D529,'[1]2020 год'!$C:$J,7,0),""))</f>
        <v>227924</v>
      </c>
    </row>
    <row r="530" spans="1:20" ht="42.6" thickTop="1" thickBot="1" x14ac:dyDescent="0.3">
      <c r="A530" s="107">
        <v>526</v>
      </c>
      <c r="B530" s="108" t="s">
        <v>586</v>
      </c>
      <c r="C530" s="108" t="s">
        <v>1285</v>
      </c>
      <c r="D530" s="108" t="s">
        <v>600</v>
      </c>
      <c r="E530" s="124">
        <v>17702</v>
      </c>
      <c r="F530" s="109" t="s">
        <v>1230</v>
      </c>
      <c r="G530" s="110" t="s">
        <v>1230</v>
      </c>
      <c r="H530" s="110" t="s">
        <v>1230</v>
      </c>
      <c r="I530" s="111" t="s">
        <v>1333</v>
      </c>
      <c r="J530" s="110" t="s">
        <v>1210</v>
      </c>
      <c r="K530" s="110" t="s">
        <v>1230</v>
      </c>
      <c r="L530" s="112">
        <v>3</v>
      </c>
      <c r="M530" s="112">
        <v>0</v>
      </c>
      <c r="N530" s="112">
        <v>1</v>
      </c>
      <c r="O530" s="110" t="s">
        <v>1210</v>
      </c>
      <c r="P530" s="110" t="s">
        <v>1230</v>
      </c>
      <c r="Q530" s="117"/>
      <c r="R530" s="113" t="s">
        <v>43</v>
      </c>
      <c r="S530" s="101" t="str">
        <f t="shared" si="9"/>
        <v>Ok</v>
      </c>
      <c r="T530" s="6">
        <f>IFERROR(VLOOKUP(D530,'[1]2020 год'!$C:$J,8,0),IFERROR(VLOOKUP(D530,'[1]2020 год'!$C:$J,7,0),""))</f>
        <v>17702</v>
      </c>
    </row>
    <row r="531" spans="1:20" ht="42.6" thickTop="1" thickBot="1" x14ac:dyDescent="0.3">
      <c r="A531" s="107">
        <v>527</v>
      </c>
      <c r="B531" s="108" t="s">
        <v>586</v>
      </c>
      <c r="C531" s="108" t="s">
        <v>1285</v>
      </c>
      <c r="D531" s="108" t="s">
        <v>601</v>
      </c>
      <c r="E531" s="124">
        <v>26978</v>
      </c>
      <c r="F531" s="109" t="s">
        <v>1230</v>
      </c>
      <c r="G531" s="110" t="s">
        <v>1230</v>
      </c>
      <c r="H531" s="110" t="s">
        <v>1230</v>
      </c>
      <c r="I531" s="111" t="s">
        <v>1333</v>
      </c>
      <c r="J531" s="110" t="s">
        <v>1210</v>
      </c>
      <c r="K531" s="110" t="s">
        <v>1230</v>
      </c>
      <c r="L531" s="112">
        <v>3</v>
      </c>
      <c r="M531" s="112">
        <v>0</v>
      </c>
      <c r="N531" s="112">
        <v>1</v>
      </c>
      <c r="O531" s="110" t="s">
        <v>1210</v>
      </c>
      <c r="P531" s="110" t="s">
        <v>1230</v>
      </c>
      <c r="Q531" s="117"/>
      <c r="R531" s="113" t="s">
        <v>43</v>
      </c>
      <c r="S531" s="101" t="str">
        <f t="shared" si="9"/>
        <v>Ok</v>
      </c>
      <c r="T531" s="6">
        <f>IFERROR(VLOOKUP(D531,'[1]2020 год'!$C:$J,8,0),IFERROR(VLOOKUP(D531,'[1]2020 год'!$C:$J,7,0),""))</f>
        <v>26978</v>
      </c>
    </row>
    <row r="532" spans="1:20" ht="42.6" thickTop="1" thickBot="1" x14ac:dyDescent="0.3">
      <c r="A532" s="107">
        <v>528</v>
      </c>
      <c r="B532" s="108" t="s">
        <v>586</v>
      </c>
      <c r="C532" s="108" t="s">
        <v>1285</v>
      </c>
      <c r="D532" s="108" t="s">
        <v>602</v>
      </c>
      <c r="E532" s="124">
        <v>27164</v>
      </c>
      <c r="F532" s="109" t="s">
        <v>1230</v>
      </c>
      <c r="G532" s="110" t="s">
        <v>1230</v>
      </c>
      <c r="H532" s="110" t="s">
        <v>1230</v>
      </c>
      <c r="I532" s="111" t="s">
        <v>1333</v>
      </c>
      <c r="J532" s="110" t="s">
        <v>1210</v>
      </c>
      <c r="K532" s="110" t="s">
        <v>1230</v>
      </c>
      <c r="L532" s="112">
        <v>3</v>
      </c>
      <c r="M532" s="112">
        <v>0</v>
      </c>
      <c r="N532" s="112">
        <v>1</v>
      </c>
      <c r="O532" s="110" t="s">
        <v>1210</v>
      </c>
      <c r="P532" s="110" t="s">
        <v>1230</v>
      </c>
      <c r="Q532" s="117"/>
      <c r="R532" s="113" t="s">
        <v>43</v>
      </c>
      <c r="S532" s="101" t="str">
        <f t="shared" si="9"/>
        <v>Ok</v>
      </c>
      <c r="T532" s="6">
        <f>IFERROR(VLOOKUP(D532,'[1]2020 год'!$C:$J,8,0),IFERROR(VLOOKUP(D532,'[1]2020 год'!$C:$J,7,0),""))</f>
        <v>27164</v>
      </c>
    </row>
    <row r="533" spans="1:20" ht="42.6" thickTop="1" thickBot="1" x14ac:dyDescent="0.3">
      <c r="A533" s="107">
        <v>529</v>
      </c>
      <c r="B533" s="108" t="s">
        <v>586</v>
      </c>
      <c r="C533" s="108" t="s">
        <v>1285</v>
      </c>
      <c r="D533" s="108" t="s">
        <v>603</v>
      </c>
      <c r="E533" s="124">
        <v>13418</v>
      </c>
      <c r="F533" s="109" t="s">
        <v>1230</v>
      </c>
      <c r="G533" s="110" t="s">
        <v>1230</v>
      </c>
      <c r="H533" s="110" t="s">
        <v>1230</v>
      </c>
      <c r="I533" s="111" t="s">
        <v>1333</v>
      </c>
      <c r="J533" s="110" t="s">
        <v>1210</v>
      </c>
      <c r="K533" s="110" t="s">
        <v>1230</v>
      </c>
      <c r="L533" s="112">
        <v>3</v>
      </c>
      <c r="M533" s="112">
        <v>0</v>
      </c>
      <c r="N533" s="112">
        <v>1</v>
      </c>
      <c r="O533" s="110" t="s">
        <v>1210</v>
      </c>
      <c r="P533" s="110" t="s">
        <v>1230</v>
      </c>
      <c r="Q533" s="117"/>
      <c r="R533" s="113" t="s">
        <v>43</v>
      </c>
      <c r="S533" s="101" t="str">
        <f t="shared" si="9"/>
        <v>Ok</v>
      </c>
      <c r="T533" s="6">
        <f>IFERROR(VLOOKUP(D533,'[1]2020 год'!$C:$J,8,0),IFERROR(VLOOKUP(D533,'[1]2020 год'!$C:$J,7,0),""))</f>
        <v>13418</v>
      </c>
    </row>
    <row r="534" spans="1:20" ht="42.6" thickTop="1" thickBot="1" x14ac:dyDescent="0.3">
      <c r="A534" s="107">
        <v>530</v>
      </c>
      <c r="B534" s="108" t="s">
        <v>586</v>
      </c>
      <c r="C534" s="108" t="s">
        <v>1285</v>
      </c>
      <c r="D534" s="108" t="s">
        <v>604</v>
      </c>
      <c r="E534" s="124">
        <v>15264</v>
      </c>
      <c r="F534" s="109" t="s">
        <v>1230</v>
      </c>
      <c r="G534" s="110" t="s">
        <v>1230</v>
      </c>
      <c r="H534" s="110" t="s">
        <v>1230</v>
      </c>
      <c r="I534" s="111" t="s">
        <v>1333</v>
      </c>
      <c r="J534" s="110" t="s">
        <v>1210</v>
      </c>
      <c r="K534" s="110" t="s">
        <v>1230</v>
      </c>
      <c r="L534" s="112">
        <v>3</v>
      </c>
      <c r="M534" s="112">
        <v>0</v>
      </c>
      <c r="N534" s="112">
        <v>1</v>
      </c>
      <c r="O534" s="110" t="s">
        <v>1210</v>
      </c>
      <c r="P534" s="110" t="s">
        <v>1230</v>
      </c>
      <c r="Q534" s="117"/>
      <c r="R534" s="113" t="s">
        <v>43</v>
      </c>
      <c r="S534" s="101" t="str">
        <f t="shared" si="9"/>
        <v>Ok</v>
      </c>
      <c r="T534" s="6">
        <f>IFERROR(VLOOKUP(D534,'[1]2020 год'!$C:$J,8,0),IFERROR(VLOOKUP(D534,'[1]2020 год'!$C:$J,7,0),""))</f>
        <v>15264</v>
      </c>
    </row>
    <row r="535" spans="1:20" ht="42.6" thickTop="1" thickBot="1" x14ac:dyDescent="0.3">
      <c r="A535" s="107">
        <v>531</v>
      </c>
      <c r="B535" s="108" t="s">
        <v>605</v>
      </c>
      <c r="C535" s="108" t="s">
        <v>1285</v>
      </c>
      <c r="D535" s="108" t="s">
        <v>606</v>
      </c>
      <c r="E535" s="124">
        <v>11037</v>
      </c>
      <c r="F535" s="109" t="s">
        <v>1230</v>
      </c>
      <c r="G535" s="110" t="s">
        <v>1230</v>
      </c>
      <c r="H535" s="110" t="s">
        <v>1230</v>
      </c>
      <c r="I535" s="111" t="s">
        <v>1333</v>
      </c>
      <c r="J535" s="110" t="s">
        <v>1210</v>
      </c>
      <c r="K535" s="110" t="s">
        <v>1230</v>
      </c>
      <c r="L535" s="112">
        <v>3</v>
      </c>
      <c r="M535" s="112">
        <v>0</v>
      </c>
      <c r="N535" s="112">
        <v>1</v>
      </c>
      <c r="O535" s="110" t="s">
        <v>1210</v>
      </c>
      <c r="P535" s="110" t="s">
        <v>1230</v>
      </c>
      <c r="Q535" s="117"/>
      <c r="R535" s="113" t="s">
        <v>41</v>
      </c>
      <c r="S535" s="101" t="str">
        <f t="shared" si="9"/>
        <v>Ok</v>
      </c>
      <c r="T535" s="6">
        <f>IFERROR(VLOOKUP(D535,'[1]2020 год'!$C:$J,8,0),IFERROR(VLOOKUP(D535,'[1]2020 год'!$C:$J,7,0),""))</f>
        <v>11037</v>
      </c>
    </row>
    <row r="536" spans="1:20" ht="42.6" thickTop="1" thickBot="1" x14ac:dyDescent="0.3">
      <c r="A536" s="107">
        <v>532</v>
      </c>
      <c r="B536" s="108" t="s">
        <v>605</v>
      </c>
      <c r="C536" s="108" t="s">
        <v>1285</v>
      </c>
      <c r="D536" s="108" t="s">
        <v>607</v>
      </c>
      <c r="E536" s="124">
        <v>11247</v>
      </c>
      <c r="F536" s="109" t="s">
        <v>1230</v>
      </c>
      <c r="G536" s="110" t="s">
        <v>1230</v>
      </c>
      <c r="H536" s="110" t="s">
        <v>1230</v>
      </c>
      <c r="I536" s="111" t="s">
        <v>1333</v>
      </c>
      <c r="J536" s="110" t="s">
        <v>1210</v>
      </c>
      <c r="K536" s="110" t="s">
        <v>1230</v>
      </c>
      <c r="L536" s="112">
        <v>3</v>
      </c>
      <c r="M536" s="112">
        <v>0</v>
      </c>
      <c r="N536" s="112">
        <v>1</v>
      </c>
      <c r="O536" s="110" t="s">
        <v>1210</v>
      </c>
      <c r="P536" s="110" t="s">
        <v>1230</v>
      </c>
      <c r="Q536" s="117"/>
      <c r="R536" s="113" t="s">
        <v>41</v>
      </c>
      <c r="S536" s="101" t="str">
        <f t="shared" si="9"/>
        <v>Ok</v>
      </c>
      <c r="T536" s="6">
        <f>IFERROR(VLOOKUP(D536,'[1]2020 год'!$C:$J,8,0),IFERROR(VLOOKUP(D536,'[1]2020 год'!$C:$J,7,0),""))</f>
        <v>11247</v>
      </c>
    </row>
    <row r="537" spans="1:20" ht="42.6" thickTop="1" thickBot="1" x14ac:dyDescent="0.3">
      <c r="A537" s="107">
        <v>533</v>
      </c>
      <c r="B537" s="108" t="s">
        <v>605</v>
      </c>
      <c r="C537" s="108" t="s">
        <v>1285</v>
      </c>
      <c r="D537" s="108" t="s">
        <v>608</v>
      </c>
      <c r="E537" s="124">
        <v>47179</v>
      </c>
      <c r="F537" s="109" t="s">
        <v>1230</v>
      </c>
      <c r="G537" s="110" t="s">
        <v>1230</v>
      </c>
      <c r="H537" s="110" t="s">
        <v>1230</v>
      </c>
      <c r="I537" s="111" t="s">
        <v>1333</v>
      </c>
      <c r="J537" s="110" t="s">
        <v>1210</v>
      </c>
      <c r="K537" s="110" t="s">
        <v>1230</v>
      </c>
      <c r="L537" s="112">
        <v>3</v>
      </c>
      <c r="M537" s="112">
        <v>0</v>
      </c>
      <c r="N537" s="112">
        <v>1</v>
      </c>
      <c r="O537" s="110" t="s">
        <v>1210</v>
      </c>
      <c r="P537" s="110" t="s">
        <v>1230</v>
      </c>
      <c r="Q537" s="117"/>
      <c r="R537" s="113" t="s">
        <v>41</v>
      </c>
      <c r="S537" s="101" t="str">
        <f t="shared" si="9"/>
        <v>Ok</v>
      </c>
      <c r="T537" s="6">
        <f>IFERROR(VLOOKUP(D537,'[1]2020 год'!$C:$J,8,0),IFERROR(VLOOKUP(D537,'[1]2020 год'!$C:$J,7,0),""))</f>
        <v>47179</v>
      </c>
    </row>
    <row r="538" spans="1:20" ht="42.6" thickTop="1" thickBot="1" x14ac:dyDescent="0.3">
      <c r="A538" s="107">
        <v>534</v>
      </c>
      <c r="B538" s="108" t="s">
        <v>605</v>
      </c>
      <c r="C538" s="108" t="s">
        <v>1285</v>
      </c>
      <c r="D538" s="108" t="s">
        <v>609</v>
      </c>
      <c r="E538" s="124">
        <v>37136</v>
      </c>
      <c r="F538" s="109" t="s">
        <v>1230</v>
      </c>
      <c r="G538" s="110" t="s">
        <v>1230</v>
      </c>
      <c r="H538" s="110" t="s">
        <v>1230</v>
      </c>
      <c r="I538" s="111" t="s">
        <v>1333</v>
      </c>
      <c r="J538" s="110" t="s">
        <v>1210</v>
      </c>
      <c r="K538" s="110" t="s">
        <v>1230</v>
      </c>
      <c r="L538" s="112">
        <v>3</v>
      </c>
      <c r="M538" s="112">
        <v>0</v>
      </c>
      <c r="N538" s="112">
        <v>1</v>
      </c>
      <c r="O538" s="110" t="s">
        <v>1210</v>
      </c>
      <c r="P538" s="110" t="s">
        <v>1230</v>
      </c>
      <c r="Q538" s="117"/>
      <c r="R538" s="113" t="s">
        <v>41</v>
      </c>
      <c r="S538" s="101" t="str">
        <f t="shared" si="9"/>
        <v>Ok</v>
      </c>
      <c r="T538" s="6">
        <f>IFERROR(VLOOKUP(D538,'[1]2020 год'!$C:$J,8,0),IFERROR(VLOOKUP(D538,'[1]2020 год'!$C:$J,7,0),""))</f>
        <v>37136</v>
      </c>
    </row>
    <row r="539" spans="1:20" ht="42.6" thickTop="1" thickBot="1" x14ac:dyDescent="0.3">
      <c r="A539" s="107">
        <v>535</v>
      </c>
      <c r="B539" s="108" t="s">
        <v>605</v>
      </c>
      <c r="C539" s="108" t="s">
        <v>1285</v>
      </c>
      <c r="D539" s="108" t="s">
        <v>610</v>
      </c>
      <c r="E539" s="124">
        <v>10481</v>
      </c>
      <c r="F539" s="109" t="s">
        <v>1230</v>
      </c>
      <c r="G539" s="110" t="s">
        <v>1230</v>
      </c>
      <c r="H539" s="110" t="s">
        <v>1230</v>
      </c>
      <c r="I539" s="111" t="s">
        <v>1333</v>
      </c>
      <c r="J539" s="110" t="s">
        <v>1210</v>
      </c>
      <c r="K539" s="110" t="s">
        <v>1230</v>
      </c>
      <c r="L539" s="112">
        <v>3</v>
      </c>
      <c r="M539" s="112">
        <v>0</v>
      </c>
      <c r="N539" s="112">
        <v>1</v>
      </c>
      <c r="O539" s="110" t="s">
        <v>1210</v>
      </c>
      <c r="P539" s="110" t="s">
        <v>1230</v>
      </c>
      <c r="Q539" s="117"/>
      <c r="R539" s="113" t="s">
        <v>41</v>
      </c>
      <c r="S539" s="101" t="str">
        <f t="shared" si="9"/>
        <v>Ok</v>
      </c>
      <c r="T539" s="6">
        <f>IFERROR(VLOOKUP(D539,'[1]2020 год'!$C:$J,8,0),IFERROR(VLOOKUP(D539,'[1]2020 год'!$C:$J,7,0),""))</f>
        <v>10481</v>
      </c>
    </row>
    <row r="540" spans="1:20" ht="42.6" thickTop="1" thickBot="1" x14ac:dyDescent="0.3">
      <c r="A540" s="107">
        <v>536</v>
      </c>
      <c r="B540" s="108" t="s">
        <v>605</v>
      </c>
      <c r="C540" s="108" t="s">
        <v>1286</v>
      </c>
      <c r="D540" s="108" t="s">
        <v>611</v>
      </c>
      <c r="E540" s="124">
        <v>311625</v>
      </c>
      <c r="F540" s="109" t="s">
        <v>1230</v>
      </c>
      <c r="G540" s="110" t="s">
        <v>1230</v>
      </c>
      <c r="H540" s="110" t="s">
        <v>1230</v>
      </c>
      <c r="I540" s="111" t="s">
        <v>1333</v>
      </c>
      <c r="J540" s="110" t="s">
        <v>1210</v>
      </c>
      <c r="K540" s="110" t="s">
        <v>1230</v>
      </c>
      <c r="L540" s="112">
        <v>2</v>
      </c>
      <c r="M540" s="112">
        <v>0</v>
      </c>
      <c r="N540" s="112">
        <v>1</v>
      </c>
      <c r="O540" s="110" t="s">
        <v>1210</v>
      </c>
      <c r="P540" s="110" t="s">
        <v>1230</v>
      </c>
      <c r="Q540" s="117"/>
      <c r="R540" s="113" t="s">
        <v>41</v>
      </c>
      <c r="S540" s="101" t="str">
        <f t="shared" si="9"/>
        <v>Ok</v>
      </c>
      <c r="T540" s="6">
        <f>IFERROR(VLOOKUP(D540,'[1]2020 год'!$C:$J,8,0),IFERROR(VLOOKUP(D540,'[1]2020 год'!$C:$J,7,0),""))</f>
        <v>311625</v>
      </c>
    </row>
    <row r="541" spans="1:20" ht="42.6" thickTop="1" thickBot="1" x14ac:dyDescent="0.3">
      <c r="A541" s="107">
        <v>537</v>
      </c>
      <c r="B541" s="108" t="s">
        <v>612</v>
      </c>
      <c r="C541" s="108" t="s">
        <v>1285</v>
      </c>
      <c r="D541" s="108" t="s">
        <v>613</v>
      </c>
      <c r="E541" s="124">
        <v>9880</v>
      </c>
      <c r="F541" s="109" t="s">
        <v>1230</v>
      </c>
      <c r="G541" s="110" t="s">
        <v>1230</v>
      </c>
      <c r="H541" s="110" t="s">
        <v>1230</v>
      </c>
      <c r="I541" s="111" t="s">
        <v>1333</v>
      </c>
      <c r="J541" s="110" t="s">
        <v>1210</v>
      </c>
      <c r="K541" s="110" t="s">
        <v>1230</v>
      </c>
      <c r="L541" s="112">
        <v>3</v>
      </c>
      <c r="M541" s="112">
        <v>0</v>
      </c>
      <c r="N541" s="112">
        <v>1</v>
      </c>
      <c r="O541" s="110" t="s">
        <v>1210</v>
      </c>
      <c r="P541" s="110" t="s">
        <v>1230</v>
      </c>
      <c r="Q541" s="117"/>
      <c r="R541" s="113" t="s">
        <v>43</v>
      </c>
      <c r="S541" s="101" t="str">
        <f t="shared" si="9"/>
        <v>Ok</v>
      </c>
      <c r="T541" s="6">
        <f>IFERROR(VLOOKUP(D541,'[1]2020 год'!$C:$J,8,0),IFERROR(VLOOKUP(D541,'[1]2020 год'!$C:$J,7,0),""))</f>
        <v>9880</v>
      </c>
    </row>
    <row r="542" spans="1:20" ht="42.6" thickTop="1" thickBot="1" x14ac:dyDescent="0.3">
      <c r="A542" s="107">
        <v>538</v>
      </c>
      <c r="B542" s="108" t="s">
        <v>612</v>
      </c>
      <c r="C542" s="108" t="s">
        <v>1285</v>
      </c>
      <c r="D542" s="108" t="s">
        <v>614</v>
      </c>
      <c r="E542" s="124">
        <v>11408</v>
      </c>
      <c r="F542" s="109" t="s">
        <v>1230</v>
      </c>
      <c r="G542" s="110" t="s">
        <v>1230</v>
      </c>
      <c r="H542" s="110" t="s">
        <v>1230</v>
      </c>
      <c r="I542" s="111" t="s">
        <v>1333</v>
      </c>
      <c r="J542" s="110" t="s">
        <v>1210</v>
      </c>
      <c r="K542" s="110" t="s">
        <v>1230</v>
      </c>
      <c r="L542" s="112">
        <v>3</v>
      </c>
      <c r="M542" s="112">
        <v>0</v>
      </c>
      <c r="N542" s="112">
        <v>1</v>
      </c>
      <c r="O542" s="110" t="s">
        <v>1210</v>
      </c>
      <c r="P542" s="110" t="s">
        <v>1230</v>
      </c>
      <c r="Q542" s="117"/>
      <c r="R542" s="113" t="s">
        <v>43</v>
      </c>
      <c r="S542" s="101" t="str">
        <f t="shared" si="9"/>
        <v>Ok</v>
      </c>
      <c r="T542" s="6">
        <f>IFERROR(VLOOKUP(D542,'[1]2020 год'!$C:$J,8,0),IFERROR(VLOOKUP(D542,'[1]2020 год'!$C:$J,7,0),""))</f>
        <v>11408</v>
      </c>
    </row>
    <row r="543" spans="1:20" ht="42.6" thickTop="1" thickBot="1" x14ac:dyDescent="0.3">
      <c r="A543" s="107">
        <v>539</v>
      </c>
      <c r="B543" s="108" t="s">
        <v>612</v>
      </c>
      <c r="C543" s="108" t="s">
        <v>1285</v>
      </c>
      <c r="D543" s="108" t="s">
        <v>615</v>
      </c>
      <c r="E543" s="124">
        <v>65194</v>
      </c>
      <c r="F543" s="109" t="s">
        <v>1230</v>
      </c>
      <c r="G543" s="110" t="s">
        <v>1230</v>
      </c>
      <c r="H543" s="110" t="s">
        <v>1230</v>
      </c>
      <c r="I543" s="111" t="s">
        <v>1333</v>
      </c>
      <c r="J543" s="110" t="s">
        <v>1210</v>
      </c>
      <c r="K543" s="110" t="s">
        <v>1230</v>
      </c>
      <c r="L543" s="112">
        <v>3</v>
      </c>
      <c r="M543" s="112">
        <v>0</v>
      </c>
      <c r="N543" s="112">
        <v>1</v>
      </c>
      <c r="O543" s="110" t="s">
        <v>1210</v>
      </c>
      <c r="P543" s="110" t="s">
        <v>1230</v>
      </c>
      <c r="Q543" s="117"/>
      <c r="R543" s="113" t="s">
        <v>43</v>
      </c>
      <c r="S543" s="101" t="str">
        <f t="shared" si="9"/>
        <v>Ok</v>
      </c>
      <c r="T543" s="6">
        <f>IFERROR(VLOOKUP(D543,'[1]2020 год'!$C:$J,8,0),IFERROR(VLOOKUP(D543,'[1]2020 год'!$C:$J,7,0),""))</f>
        <v>65194</v>
      </c>
    </row>
    <row r="544" spans="1:20" ht="42.6" thickTop="1" thickBot="1" x14ac:dyDescent="0.3">
      <c r="A544" s="107">
        <v>540</v>
      </c>
      <c r="B544" s="108" t="s">
        <v>612</v>
      </c>
      <c r="C544" s="108" t="s">
        <v>1285</v>
      </c>
      <c r="D544" s="108" t="s">
        <v>616</v>
      </c>
      <c r="E544" s="124">
        <v>35154</v>
      </c>
      <c r="F544" s="109" t="s">
        <v>1230</v>
      </c>
      <c r="G544" s="110" t="s">
        <v>1230</v>
      </c>
      <c r="H544" s="110" t="s">
        <v>1230</v>
      </c>
      <c r="I544" s="111" t="s">
        <v>1333</v>
      </c>
      <c r="J544" s="110" t="s">
        <v>1210</v>
      </c>
      <c r="K544" s="110" t="s">
        <v>1230</v>
      </c>
      <c r="L544" s="112">
        <v>3</v>
      </c>
      <c r="M544" s="112">
        <v>0</v>
      </c>
      <c r="N544" s="112">
        <v>1</v>
      </c>
      <c r="O544" s="110" t="s">
        <v>1210</v>
      </c>
      <c r="P544" s="110" t="s">
        <v>1230</v>
      </c>
      <c r="Q544" s="117"/>
      <c r="R544" s="113" t="s">
        <v>43</v>
      </c>
      <c r="S544" s="101" t="str">
        <f t="shared" si="9"/>
        <v>Ok</v>
      </c>
      <c r="T544" s="6">
        <f>IFERROR(VLOOKUP(D544,'[1]2020 год'!$C:$J,8,0),IFERROR(VLOOKUP(D544,'[1]2020 год'!$C:$J,7,0),""))</f>
        <v>35154</v>
      </c>
    </row>
    <row r="545" spans="1:20" ht="42.6" thickTop="1" thickBot="1" x14ac:dyDescent="0.3">
      <c r="A545" s="107">
        <v>541</v>
      </c>
      <c r="B545" s="108" t="s">
        <v>612</v>
      </c>
      <c r="C545" s="108" t="s">
        <v>1285</v>
      </c>
      <c r="D545" s="108" t="s">
        <v>617</v>
      </c>
      <c r="E545" s="124">
        <v>81027</v>
      </c>
      <c r="F545" s="109" t="s">
        <v>1230</v>
      </c>
      <c r="G545" s="110" t="s">
        <v>1230</v>
      </c>
      <c r="H545" s="110" t="s">
        <v>1230</v>
      </c>
      <c r="I545" s="111" t="s">
        <v>1333</v>
      </c>
      <c r="J545" s="110" t="s">
        <v>1210</v>
      </c>
      <c r="K545" s="110" t="s">
        <v>1230</v>
      </c>
      <c r="L545" s="112">
        <v>3</v>
      </c>
      <c r="M545" s="112">
        <v>0</v>
      </c>
      <c r="N545" s="112">
        <v>1</v>
      </c>
      <c r="O545" s="110" t="s">
        <v>1210</v>
      </c>
      <c r="P545" s="110" t="s">
        <v>1230</v>
      </c>
      <c r="Q545" s="117"/>
      <c r="R545" s="113" t="s">
        <v>43</v>
      </c>
      <c r="S545" s="101" t="str">
        <f t="shared" si="9"/>
        <v>Ok</v>
      </c>
      <c r="T545" s="6">
        <f>IFERROR(VLOOKUP(D545,'[1]2020 год'!$C:$J,8,0),IFERROR(VLOOKUP(D545,'[1]2020 год'!$C:$J,7,0),""))</f>
        <v>81027</v>
      </c>
    </row>
    <row r="546" spans="1:20" ht="42.6" thickTop="1" thickBot="1" x14ac:dyDescent="0.3">
      <c r="A546" s="107">
        <v>542</v>
      </c>
      <c r="B546" s="108" t="s">
        <v>612</v>
      </c>
      <c r="C546" s="108" t="s">
        <v>1285</v>
      </c>
      <c r="D546" s="108" t="s">
        <v>618</v>
      </c>
      <c r="E546" s="124">
        <v>11212</v>
      </c>
      <c r="F546" s="109" t="s">
        <v>1230</v>
      </c>
      <c r="G546" s="110" t="s">
        <v>1230</v>
      </c>
      <c r="H546" s="110" t="s">
        <v>1230</v>
      </c>
      <c r="I546" s="111" t="s">
        <v>1333</v>
      </c>
      <c r="J546" s="110" t="s">
        <v>1210</v>
      </c>
      <c r="K546" s="110" t="s">
        <v>1230</v>
      </c>
      <c r="L546" s="112">
        <v>3</v>
      </c>
      <c r="M546" s="112">
        <v>0</v>
      </c>
      <c r="N546" s="112">
        <v>1</v>
      </c>
      <c r="O546" s="110" t="s">
        <v>1210</v>
      </c>
      <c r="P546" s="110" t="s">
        <v>1230</v>
      </c>
      <c r="Q546" s="117"/>
      <c r="R546" s="113" t="s">
        <v>43</v>
      </c>
      <c r="S546" s="101" t="str">
        <f t="shared" si="9"/>
        <v>Ok</v>
      </c>
      <c r="T546" s="6">
        <f>IFERROR(VLOOKUP(D546,'[1]2020 год'!$C:$J,8,0),IFERROR(VLOOKUP(D546,'[1]2020 год'!$C:$J,7,0),""))</f>
        <v>11212</v>
      </c>
    </row>
    <row r="547" spans="1:20" ht="42.6" thickTop="1" thickBot="1" x14ac:dyDescent="0.3">
      <c r="A547" s="107">
        <v>543</v>
      </c>
      <c r="B547" s="108" t="s">
        <v>612</v>
      </c>
      <c r="C547" s="108" t="s">
        <v>1285</v>
      </c>
      <c r="D547" s="108" t="s">
        <v>619</v>
      </c>
      <c r="E547" s="124">
        <v>20662</v>
      </c>
      <c r="F547" s="109" t="s">
        <v>1230</v>
      </c>
      <c r="G547" s="110" t="s">
        <v>1230</v>
      </c>
      <c r="H547" s="110" t="s">
        <v>1230</v>
      </c>
      <c r="I547" s="111" t="s">
        <v>1333</v>
      </c>
      <c r="J547" s="110" t="s">
        <v>1210</v>
      </c>
      <c r="K547" s="110" t="s">
        <v>1230</v>
      </c>
      <c r="L547" s="112">
        <v>3</v>
      </c>
      <c r="M547" s="112">
        <v>0</v>
      </c>
      <c r="N547" s="112">
        <v>1</v>
      </c>
      <c r="O547" s="110" t="s">
        <v>1210</v>
      </c>
      <c r="P547" s="110" t="s">
        <v>1230</v>
      </c>
      <c r="Q547" s="117"/>
      <c r="R547" s="113" t="s">
        <v>43</v>
      </c>
      <c r="S547" s="101" t="str">
        <f t="shared" si="9"/>
        <v>Ok</v>
      </c>
      <c r="T547" s="6">
        <f>IFERROR(VLOOKUP(D547,'[1]2020 год'!$C:$J,8,0),IFERROR(VLOOKUP(D547,'[1]2020 год'!$C:$J,7,0),""))</f>
        <v>20662</v>
      </c>
    </row>
    <row r="548" spans="1:20" ht="42.6" thickTop="1" thickBot="1" x14ac:dyDescent="0.3">
      <c r="A548" s="107">
        <v>544</v>
      </c>
      <c r="B548" s="108" t="s">
        <v>612</v>
      </c>
      <c r="C548" s="108" t="s">
        <v>1285</v>
      </c>
      <c r="D548" s="108" t="s">
        <v>620</v>
      </c>
      <c r="E548" s="124">
        <v>20045</v>
      </c>
      <c r="F548" s="109" t="s">
        <v>1230</v>
      </c>
      <c r="G548" s="110" t="s">
        <v>1230</v>
      </c>
      <c r="H548" s="110" t="s">
        <v>1230</v>
      </c>
      <c r="I548" s="111" t="s">
        <v>1333</v>
      </c>
      <c r="J548" s="110" t="s">
        <v>1210</v>
      </c>
      <c r="K548" s="110" t="s">
        <v>1230</v>
      </c>
      <c r="L548" s="112">
        <v>3</v>
      </c>
      <c r="M548" s="112">
        <v>0</v>
      </c>
      <c r="N548" s="112">
        <v>1</v>
      </c>
      <c r="O548" s="110" t="s">
        <v>1210</v>
      </c>
      <c r="P548" s="110" t="s">
        <v>1230</v>
      </c>
      <c r="Q548" s="117"/>
      <c r="R548" s="113" t="s">
        <v>43</v>
      </c>
      <c r="S548" s="101" t="str">
        <f t="shared" si="9"/>
        <v>Ok</v>
      </c>
      <c r="T548" s="6">
        <f>IFERROR(VLOOKUP(D548,'[1]2020 год'!$C:$J,8,0),IFERROR(VLOOKUP(D548,'[1]2020 год'!$C:$J,7,0),""))</f>
        <v>20045</v>
      </c>
    </row>
    <row r="549" spans="1:20" ht="42.6" thickTop="1" thickBot="1" x14ac:dyDescent="0.3">
      <c r="A549" s="107">
        <v>545</v>
      </c>
      <c r="B549" s="108" t="s">
        <v>612</v>
      </c>
      <c r="C549" s="108" t="s">
        <v>1286</v>
      </c>
      <c r="D549" s="108" t="s">
        <v>621</v>
      </c>
      <c r="E549" s="124">
        <v>522317</v>
      </c>
      <c r="F549" s="109" t="s">
        <v>1230</v>
      </c>
      <c r="G549" s="110" t="s">
        <v>1230</v>
      </c>
      <c r="H549" s="110" t="s">
        <v>1230</v>
      </c>
      <c r="I549" s="111" t="s">
        <v>1333</v>
      </c>
      <c r="J549" s="110" t="s">
        <v>1210</v>
      </c>
      <c r="K549" s="110" t="s">
        <v>1230</v>
      </c>
      <c r="L549" s="112">
        <v>2</v>
      </c>
      <c r="M549" s="112">
        <v>0</v>
      </c>
      <c r="N549" s="112">
        <v>1</v>
      </c>
      <c r="O549" s="110" t="s">
        <v>1210</v>
      </c>
      <c r="P549" s="110" t="s">
        <v>1230</v>
      </c>
      <c r="Q549" s="117"/>
      <c r="R549" s="113" t="s">
        <v>43</v>
      </c>
      <c r="S549" s="101" t="str">
        <f t="shared" si="9"/>
        <v>Ok</v>
      </c>
      <c r="T549" s="6">
        <f>IFERROR(VLOOKUP(D549,'[1]2020 год'!$C:$J,8,0),IFERROR(VLOOKUP(D549,'[1]2020 год'!$C:$J,7,0),""))</f>
        <v>522317</v>
      </c>
    </row>
    <row r="550" spans="1:20" ht="42.6" thickTop="1" thickBot="1" x14ac:dyDescent="0.3">
      <c r="A550" s="107">
        <v>546</v>
      </c>
      <c r="B550" s="108" t="s">
        <v>612</v>
      </c>
      <c r="C550" s="108" t="s">
        <v>1285</v>
      </c>
      <c r="D550" s="108" t="s">
        <v>622</v>
      </c>
      <c r="E550" s="124">
        <v>31475</v>
      </c>
      <c r="F550" s="109" t="s">
        <v>1230</v>
      </c>
      <c r="G550" s="110" t="s">
        <v>1230</v>
      </c>
      <c r="H550" s="110" t="s">
        <v>1230</v>
      </c>
      <c r="I550" s="111" t="s">
        <v>1333</v>
      </c>
      <c r="J550" s="110" t="s">
        <v>1210</v>
      </c>
      <c r="K550" s="110" t="s">
        <v>1230</v>
      </c>
      <c r="L550" s="112">
        <v>3</v>
      </c>
      <c r="M550" s="112">
        <v>0</v>
      </c>
      <c r="N550" s="112">
        <v>1</v>
      </c>
      <c r="O550" s="110" t="s">
        <v>1210</v>
      </c>
      <c r="P550" s="110" t="s">
        <v>1230</v>
      </c>
      <c r="Q550" s="117"/>
      <c r="R550" s="113" t="s">
        <v>43</v>
      </c>
      <c r="S550" s="101" t="str">
        <f t="shared" si="9"/>
        <v>Ok</v>
      </c>
      <c r="T550" s="6">
        <f>IFERROR(VLOOKUP(D550,'[1]2020 год'!$C:$J,8,0),IFERROR(VLOOKUP(D550,'[1]2020 год'!$C:$J,7,0),""))</f>
        <v>31475</v>
      </c>
    </row>
    <row r="551" spans="1:20" ht="42.6" thickTop="1" thickBot="1" x14ac:dyDescent="0.3">
      <c r="A551" s="107">
        <v>547</v>
      </c>
      <c r="B551" s="108" t="s">
        <v>623</v>
      </c>
      <c r="C551" s="108" t="s">
        <v>1285</v>
      </c>
      <c r="D551" s="108" t="s">
        <v>624</v>
      </c>
      <c r="E551" s="124">
        <v>12222</v>
      </c>
      <c r="F551" s="109" t="s">
        <v>1230</v>
      </c>
      <c r="G551" s="110" t="s">
        <v>1230</v>
      </c>
      <c r="H551" s="110" t="s">
        <v>1230</v>
      </c>
      <c r="I551" s="111" t="s">
        <v>1333</v>
      </c>
      <c r="J551" s="110" t="s">
        <v>1210</v>
      </c>
      <c r="K551" s="110" t="s">
        <v>1230</v>
      </c>
      <c r="L551" s="112">
        <v>3</v>
      </c>
      <c r="M551" s="112">
        <v>0</v>
      </c>
      <c r="N551" s="112">
        <v>1</v>
      </c>
      <c r="O551" s="110" t="s">
        <v>1210</v>
      </c>
      <c r="P551" s="110" t="s">
        <v>1230</v>
      </c>
      <c r="Q551" s="117"/>
      <c r="R551" s="113" t="s">
        <v>43</v>
      </c>
      <c r="S551" s="101" t="str">
        <f t="shared" si="9"/>
        <v>Ok</v>
      </c>
      <c r="T551" s="6">
        <f>IFERROR(VLOOKUP(D551,'[1]2020 год'!$C:$J,8,0),IFERROR(VLOOKUP(D551,'[1]2020 год'!$C:$J,7,0),""))</f>
        <v>12222</v>
      </c>
    </row>
    <row r="552" spans="1:20" ht="42.6" thickTop="1" thickBot="1" x14ac:dyDescent="0.3">
      <c r="A552" s="107">
        <v>548</v>
      </c>
      <c r="B552" s="108" t="s">
        <v>623</v>
      </c>
      <c r="C552" s="108" t="s">
        <v>1286</v>
      </c>
      <c r="D552" s="108" t="s">
        <v>625</v>
      </c>
      <c r="E552" s="124">
        <v>141276</v>
      </c>
      <c r="F552" s="109" t="s">
        <v>1230</v>
      </c>
      <c r="G552" s="110" t="s">
        <v>1230</v>
      </c>
      <c r="H552" s="110" t="s">
        <v>1230</v>
      </c>
      <c r="I552" s="111" t="s">
        <v>1333</v>
      </c>
      <c r="J552" s="110" t="s">
        <v>1210</v>
      </c>
      <c r="K552" s="110" t="s">
        <v>1230</v>
      </c>
      <c r="L552" s="112">
        <v>2</v>
      </c>
      <c r="M552" s="112">
        <v>0</v>
      </c>
      <c r="N552" s="112">
        <v>1</v>
      </c>
      <c r="O552" s="110" t="s">
        <v>1210</v>
      </c>
      <c r="P552" s="110" t="s">
        <v>1230</v>
      </c>
      <c r="Q552" s="117"/>
      <c r="R552" s="113" t="s">
        <v>43</v>
      </c>
      <c r="S552" s="101" t="str">
        <f t="shared" si="9"/>
        <v>Ok</v>
      </c>
      <c r="T552" s="6">
        <f>IFERROR(VLOOKUP(D552,'[1]2020 год'!$C:$J,8,0),IFERROR(VLOOKUP(D552,'[1]2020 год'!$C:$J,7,0),""))</f>
        <v>141276</v>
      </c>
    </row>
    <row r="553" spans="1:20" ht="42.6" thickTop="1" thickBot="1" x14ac:dyDescent="0.3">
      <c r="A553" s="107">
        <v>549</v>
      </c>
      <c r="B553" s="108" t="s">
        <v>623</v>
      </c>
      <c r="C553" s="108" t="s">
        <v>1285</v>
      </c>
      <c r="D553" s="108" t="s">
        <v>626</v>
      </c>
      <c r="E553" s="124">
        <v>21648</v>
      </c>
      <c r="F553" s="109" t="s">
        <v>1230</v>
      </c>
      <c r="G553" s="110" t="s">
        <v>1230</v>
      </c>
      <c r="H553" s="110" t="s">
        <v>1230</v>
      </c>
      <c r="I553" s="111" t="s">
        <v>1333</v>
      </c>
      <c r="J553" s="110" t="s">
        <v>1210</v>
      </c>
      <c r="K553" s="110" t="s">
        <v>1230</v>
      </c>
      <c r="L553" s="112">
        <v>3</v>
      </c>
      <c r="M553" s="112">
        <v>0</v>
      </c>
      <c r="N553" s="112">
        <v>1</v>
      </c>
      <c r="O553" s="110" t="s">
        <v>1210</v>
      </c>
      <c r="P553" s="110" t="s">
        <v>1230</v>
      </c>
      <c r="Q553" s="117"/>
      <c r="R553" s="113" t="s">
        <v>43</v>
      </c>
      <c r="S553" s="101" t="str">
        <f t="shared" si="9"/>
        <v>Ok</v>
      </c>
      <c r="T553" s="6">
        <f>IFERROR(VLOOKUP(D553,'[1]2020 год'!$C:$J,8,0),IFERROR(VLOOKUP(D553,'[1]2020 год'!$C:$J,7,0),""))</f>
        <v>21648</v>
      </c>
    </row>
    <row r="554" spans="1:20" ht="42.6" thickTop="1" thickBot="1" x14ac:dyDescent="0.3">
      <c r="A554" s="107">
        <v>550</v>
      </c>
      <c r="B554" s="108" t="s">
        <v>623</v>
      </c>
      <c r="C554" s="108" t="s">
        <v>1285</v>
      </c>
      <c r="D554" s="108" t="s">
        <v>627</v>
      </c>
      <c r="E554" s="124">
        <v>11274</v>
      </c>
      <c r="F554" s="109" t="s">
        <v>1230</v>
      </c>
      <c r="G554" s="110" t="s">
        <v>1230</v>
      </c>
      <c r="H554" s="110" t="s">
        <v>1230</v>
      </c>
      <c r="I554" s="111" t="s">
        <v>1333</v>
      </c>
      <c r="J554" s="110" t="s">
        <v>1210</v>
      </c>
      <c r="K554" s="110" t="s">
        <v>1230</v>
      </c>
      <c r="L554" s="112">
        <v>3</v>
      </c>
      <c r="M554" s="112">
        <v>0</v>
      </c>
      <c r="N554" s="112">
        <v>1</v>
      </c>
      <c r="O554" s="110" t="s">
        <v>1210</v>
      </c>
      <c r="P554" s="110" t="s">
        <v>1230</v>
      </c>
      <c r="Q554" s="117"/>
      <c r="R554" s="113" t="s">
        <v>43</v>
      </c>
      <c r="S554" s="101" t="str">
        <f t="shared" si="9"/>
        <v>Ok</v>
      </c>
      <c r="T554" s="6">
        <f>IFERROR(VLOOKUP(D554,'[1]2020 год'!$C:$J,8,0),IFERROR(VLOOKUP(D554,'[1]2020 год'!$C:$J,7,0),""))</f>
        <v>11274</v>
      </c>
    </row>
    <row r="555" spans="1:20" ht="42.6" thickTop="1" thickBot="1" x14ac:dyDescent="0.3">
      <c r="A555" s="107">
        <v>551</v>
      </c>
      <c r="B555" s="108" t="s">
        <v>623</v>
      </c>
      <c r="C555" s="108" t="s">
        <v>1285</v>
      </c>
      <c r="D555" s="108" t="s">
        <v>628</v>
      </c>
      <c r="E555" s="124">
        <v>8454</v>
      </c>
      <c r="F555" s="109" t="s">
        <v>1230</v>
      </c>
      <c r="G555" s="110" t="s">
        <v>1230</v>
      </c>
      <c r="H555" s="110" t="s">
        <v>1230</v>
      </c>
      <c r="I555" s="111" t="s">
        <v>1333</v>
      </c>
      <c r="J555" s="110" t="s">
        <v>1210</v>
      </c>
      <c r="K555" s="110" t="s">
        <v>1230</v>
      </c>
      <c r="L555" s="112">
        <v>3</v>
      </c>
      <c r="M555" s="112">
        <v>0</v>
      </c>
      <c r="N555" s="112">
        <v>1</v>
      </c>
      <c r="O555" s="110" t="s">
        <v>1210</v>
      </c>
      <c r="P555" s="110" t="s">
        <v>1230</v>
      </c>
      <c r="Q555" s="117"/>
      <c r="R555" s="113" t="s">
        <v>43</v>
      </c>
      <c r="S555" s="101" t="str">
        <f t="shared" si="9"/>
        <v>Ok</v>
      </c>
      <c r="T555" s="6">
        <f>IFERROR(VLOOKUP(D555,'[1]2020 год'!$C:$J,8,0),IFERROR(VLOOKUP(D555,'[1]2020 год'!$C:$J,7,0),""))</f>
        <v>8454</v>
      </c>
    </row>
    <row r="556" spans="1:20" ht="42.6" thickTop="1" thickBot="1" x14ac:dyDescent="0.3">
      <c r="A556" s="107">
        <v>552</v>
      </c>
      <c r="B556" s="108" t="s">
        <v>623</v>
      </c>
      <c r="C556" s="108" t="s">
        <v>1285</v>
      </c>
      <c r="D556" s="108" t="s">
        <v>629</v>
      </c>
      <c r="E556" s="124">
        <v>19472</v>
      </c>
      <c r="F556" s="109" t="s">
        <v>1230</v>
      </c>
      <c r="G556" s="110" t="s">
        <v>1230</v>
      </c>
      <c r="H556" s="110" t="s">
        <v>1230</v>
      </c>
      <c r="I556" s="111" t="s">
        <v>1333</v>
      </c>
      <c r="J556" s="110" t="s">
        <v>1210</v>
      </c>
      <c r="K556" s="110" t="s">
        <v>1230</v>
      </c>
      <c r="L556" s="112">
        <v>3</v>
      </c>
      <c r="M556" s="112">
        <v>0</v>
      </c>
      <c r="N556" s="112">
        <v>1</v>
      </c>
      <c r="O556" s="110" t="s">
        <v>1210</v>
      </c>
      <c r="P556" s="110" t="s">
        <v>1230</v>
      </c>
      <c r="Q556" s="117"/>
      <c r="R556" s="113" t="s">
        <v>43</v>
      </c>
      <c r="S556" s="101" t="str">
        <f t="shared" si="9"/>
        <v>Ok</v>
      </c>
      <c r="T556" s="6">
        <f>IFERROR(VLOOKUP(D556,'[1]2020 год'!$C:$J,8,0),IFERROR(VLOOKUP(D556,'[1]2020 год'!$C:$J,7,0),""))</f>
        <v>19472</v>
      </c>
    </row>
    <row r="557" spans="1:20" ht="42.6" thickTop="1" thickBot="1" x14ac:dyDescent="0.3">
      <c r="A557" s="107">
        <v>553</v>
      </c>
      <c r="B557" s="108" t="s">
        <v>623</v>
      </c>
      <c r="C557" s="108" t="s">
        <v>1285</v>
      </c>
      <c r="D557" s="108" t="s">
        <v>630</v>
      </c>
      <c r="E557" s="124">
        <v>32304</v>
      </c>
      <c r="F557" s="109" t="s">
        <v>1230</v>
      </c>
      <c r="G557" s="110" t="s">
        <v>1230</v>
      </c>
      <c r="H557" s="110" t="s">
        <v>1230</v>
      </c>
      <c r="I557" s="111" t="s">
        <v>1333</v>
      </c>
      <c r="J557" s="110" t="s">
        <v>1210</v>
      </c>
      <c r="K557" s="110" t="s">
        <v>1230</v>
      </c>
      <c r="L557" s="112">
        <v>3</v>
      </c>
      <c r="M557" s="112">
        <v>0</v>
      </c>
      <c r="N557" s="112">
        <v>1</v>
      </c>
      <c r="O557" s="110" t="s">
        <v>1210</v>
      </c>
      <c r="P557" s="110" t="s">
        <v>1230</v>
      </c>
      <c r="Q557" s="117"/>
      <c r="R557" s="113" t="s">
        <v>43</v>
      </c>
      <c r="S557" s="101" t="str">
        <f t="shared" si="9"/>
        <v>Ok</v>
      </c>
      <c r="T557" s="6">
        <f>IFERROR(VLOOKUP(D557,'[1]2020 год'!$C:$J,8,0),IFERROR(VLOOKUP(D557,'[1]2020 год'!$C:$J,7,0),""))</f>
        <v>32304</v>
      </c>
    </row>
    <row r="558" spans="1:20" ht="42.6" thickTop="1" thickBot="1" x14ac:dyDescent="0.3">
      <c r="A558" s="107">
        <v>554</v>
      </c>
      <c r="B558" s="108" t="s">
        <v>623</v>
      </c>
      <c r="C558" s="108" t="s">
        <v>1285</v>
      </c>
      <c r="D558" s="108" t="s">
        <v>631</v>
      </c>
      <c r="E558" s="124">
        <v>14162</v>
      </c>
      <c r="F558" s="109" t="s">
        <v>1230</v>
      </c>
      <c r="G558" s="110" t="s">
        <v>1230</v>
      </c>
      <c r="H558" s="110" t="s">
        <v>1230</v>
      </c>
      <c r="I558" s="111" t="s">
        <v>1333</v>
      </c>
      <c r="J558" s="110" t="s">
        <v>1210</v>
      </c>
      <c r="K558" s="110" t="s">
        <v>1230</v>
      </c>
      <c r="L558" s="112">
        <v>3</v>
      </c>
      <c r="M558" s="112">
        <v>0</v>
      </c>
      <c r="N558" s="112">
        <v>1</v>
      </c>
      <c r="O558" s="110" t="s">
        <v>1210</v>
      </c>
      <c r="P558" s="110" t="s">
        <v>1230</v>
      </c>
      <c r="Q558" s="117"/>
      <c r="R558" s="113" t="s">
        <v>43</v>
      </c>
      <c r="S558" s="101" t="str">
        <f t="shared" si="9"/>
        <v>Ok</v>
      </c>
      <c r="T558" s="6">
        <f>IFERROR(VLOOKUP(D558,'[1]2020 год'!$C:$J,8,0),IFERROR(VLOOKUP(D558,'[1]2020 год'!$C:$J,7,0),""))</f>
        <v>14162</v>
      </c>
    </row>
    <row r="559" spans="1:20" ht="42.6" thickTop="1" thickBot="1" x14ac:dyDescent="0.3">
      <c r="A559" s="107">
        <v>555</v>
      </c>
      <c r="B559" s="108" t="s">
        <v>623</v>
      </c>
      <c r="C559" s="108" t="s">
        <v>1285</v>
      </c>
      <c r="D559" s="108" t="s">
        <v>632</v>
      </c>
      <c r="E559" s="124">
        <v>10023</v>
      </c>
      <c r="F559" s="109" t="s">
        <v>1230</v>
      </c>
      <c r="G559" s="110" t="s">
        <v>1230</v>
      </c>
      <c r="H559" s="110" t="s">
        <v>1230</v>
      </c>
      <c r="I559" s="111" t="s">
        <v>1333</v>
      </c>
      <c r="J559" s="110" t="s">
        <v>1210</v>
      </c>
      <c r="K559" s="110" t="s">
        <v>1230</v>
      </c>
      <c r="L559" s="112">
        <v>3</v>
      </c>
      <c r="M559" s="112">
        <v>0</v>
      </c>
      <c r="N559" s="112">
        <v>1</v>
      </c>
      <c r="O559" s="110" t="s">
        <v>1210</v>
      </c>
      <c r="P559" s="110" t="s">
        <v>1230</v>
      </c>
      <c r="Q559" s="117"/>
      <c r="R559" s="113" t="s">
        <v>43</v>
      </c>
      <c r="S559" s="101" t="str">
        <f t="shared" si="9"/>
        <v>Ok</v>
      </c>
      <c r="T559" s="6">
        <f>IFERROR(VLOOKUP(D559,'[1]2020 год'!$C:$J,8,0),IFERROR(VLOOKUP(D559,'[1]2020 год'!$C:$J,7,0),""))</f>
        <v>10023</v>
      </c>
    </row>
    <row r="560" spans="1:20" ht="42.6" thickTop="1" thickBot="1" x14ac:dyDescent="0.3">
      <c r="A560" s="107">
        <v>556</v>
      </c>
      <c r="B560" s="108" t="s">
        <v>623</v>
      </c>
      <c r="C560" s="108" t="s">
        <v>1285</v>
      </c>
      <c r="D560" s="108" t="s">
        <v>633</v>
      </c>
      <c r="E560" s="124">
        <v>15022</v>
      </c>
      <c r="F560" s="109" t="s">
        <v>1230</v>
      </c>
      <c r="G560" s="110" t="s">
        <v>1230</v>
      </c>
      <c r="H560" s="110" t="s">
        <v>1230</v>
      </c>
      <c r="I560" s="111" t="s">
        <v>1333</v>
      </c>
      <c r="J560" s="110" t="s">
        <v>1210</v>
      </c>
      <c r="K560" s="110" t="s">
        <v>1230</v>
      </c>
      <c r="L560" s="112">
        <v>3</v>
      </c>
      <c r="M560" s="112">
        <v>0</v>
      </c>
      <c r="N560" s="112">
        <v>1</v>
      </c>
      <c r="O560" s="110" t="s">
        <v>1210</v>
      </c>
      <c r="P560" s="110" t="s">
        <v>1230</v>
      </c>
      <c r="Q560" s="117"/>
      <c r="R560" s="113" t="s">
        <v>43</v>
      </c>
      <c r="S560" s="101" t="str">
        <f t="shared" si="9"/>
        <v>Ok</v>
      </c>
      <c r="T560" s="6">
        <f>IFERROR(VLOOKUP(D560,'[1]2020 год'!$C:$J,8,0),IFERROR(VLOOKUP(D560,'[1]2020 год'!$C:$J,7,0),""))</f>
        <v>15022</v>
      </c>
    </row>
    <row r="561" spans="1:20" ht="42.6" thickTop="1" thickBot="1" x14ac:dyDescent="0.3">
      <c r="A561" s="107">
        <v>557</v>
      </c>
      <c r="B561" s="108" t="s">
        <v>623</v>
      </c>
      <c r="C561" s="108" t="s">
        <v>1285</v>
      </c>
      <c r="D561" s="108" t="s">
        <v>634</v>
      </c>
      <c r="E561" s="124">
        <v>53245</v>
      </c>
      <c r="F561" s="109" t="s">
        <v>1230</v>
      </c>
      <c r="G561" s="110" t="s">
        <v>1230</v>
      </c>
      <c r="H561" s="110" t="s">
        <v>1230</v>
      </c>
      <c r="I561" s="111" t="s">
        <v>1333</v>
      </c>
      <c r="J561" s="110" t="s">
        <v>1210</v>
      </c>
      <c r="K561" s="110" t="s">
        <v>1230</v>
      </c>
      <c r="L561" s="112">
        <v>3</v>
      </c>
      <c r="M561" s="112">
        <v>0</v>
      </c>
      <c r="N561" s="112">
        <v>1</v>
      </c>
      <c r="O561" s="110" t="s">
        <v>1210</v>
      </c>
      <c r="P561" s="110" t="s">
        <v>1230</v>
      </c>
      <c r="Q561" s="117"/>
      <c r="R561" s="113" t="s">
        <v>43</v>
      </c>
      <c r="S561" s="101" t="str">
        <f t="shared" si="9"/>
        <v>Ok</v>
      </c>
      <c r="T561" s="6">
        <f>IFERROR(VLOOKUP(D561,'[1]2020 год'!$C:$J,8,0),IFERROR(VLOOKUP(D561,'[1]2020 год'!$C:$J,7,0),""))</f>
        <v>53245</v>
      </c>
    </row>
    <row r="562" spans="1:20" ht="42.6" thickTop="1" thickBot="1" x14ac:dyDescent="0.3">
      <c r="A562" s="107">
        <v>558</v>
      </c>
      <c r="B562" s="108" t="s">
        <v>623</v>
      </c>
      <c r="C562" s="108" t="s">
        <v>1285</v>
      </c>
      <c r="D562" s="108" t="s">
        <v>635</v>
      </c>
      <c r="E562" s="124">
        <v>30904</v>
      </c>
      <c r="F562" s="109" t="s">
        <v>1230</v>
      </c>
      <c r="G562" s="110" t="s">
        <v>1230</v>
      </c>
      <c r="H562" s="110" t="s">
        <v>1230</v>
      </c>
      <c r="I562" s="111" t="s">
        <v>1333</v>
      </c>
      <c r="J562" s="110" t="s">
        <v>1210</v>
      </c>
      <c r="K562" s="110" t="s">
        <v>1230</v>
      </c>
      <c r="L562" s="112">
        <v>3</v>
      </c>
      <c r="M562" s="112">
        <v>0</v>
      </c>
      <c r="N562" s="112">
        <v>1</v>
      </c>
      <c r="O562" s="110" t="s">
        <v>1210</v>
      </c>
      <c r="P562" s="110" t="s">
        <v>1230</v>
      </c>
      <c r="Q562" s="117"/>
      <c r="R562" s="113" t="s">
        <v>43</v>
      </c>
      <c r="S562" s="101" t="str">
        <f t="shared" si="9"/>
        <v>Ok</v>
      </c>
      <c r="T562" s="6">
        <f>IFERROR(VLOOKUP(D562,'[1]2020 год'!$C:$J,8,0),IFERROR(VLOOKUP(D562,'[1]2020 год'!$C:$J,7,0),""))</f>
        <v>30904</v>
      </c>
    </row>
    <row r="563" spans="1:20" ht="42.6" thickTop="1" thickBot="1" x14ac:dyDescent="0.3">
      <c r="A563" s="107">
        <v>559</v>
      </c>
      <c r="B563" s="108" t="s">
        <v>623</v>
      </c>
      <c r="C563" s="108" t="s">
        <v>1285</v>
      </c>
      <c r="D563" s="108" t="s">
        <v>636</v>
      </c>
      <c r="E563" s="124">
        <v>65284</v>
      </c>
      <c r="F563" s="109" t="s">
        <v>1230</v>
      </c>
      <c r="G563" s="110" t="s">
        <v>1230</v>
      </c>
      <c r="H563" s="110" t="s">
        <v>1230</v>
      </c>
      <c r="I563" s="111" t="s">
        <v>1333</v>
      </c>
      <c r="J563" s="110" t="s">
        <v>1210</v>
      </c>
      <c r="K563" s="110" t="s">
        <v>1230</v>
      </c>
      <c r="L563" s="112">
        <v>3</v>
      </c>
      <c r="M563" s="112">
        <v>0</v>
      </c>
      <c r="N563" s="112">
        <v>1</v>
      </c>
      <c r="O563" s="110" t="s">
        <v>1210</v>
      </c>
      <c r="P563" s="110" t="s">
        <v>1230</v>
      </c>
      <c r="Q563" s="117"/>
      <c r="R563" s="113" t="s">
        <v>43</v>
      </c>
      <c r="S563" s="101" t="str">
        <f t="shared" si="9"/>
        <v>Ok</v>
      </c>
      <c r="T563" s="6">
        <f>IFERROR(VLOOKUP(D563,'[1]2020 год'!$C:$J,8,0),IFERROR(VLOOKUP(D563,'[1]2020 год'!$C:$J,7,0),""))</f>
        <v>65284</v>
      </c>
    </row>
    <row r="564" spans="1:20" ht="42.6" thickTop="1" thickBot="1" x14ac:dyDescent="0.3">
      <c r="A564" s="107">
        <v>560</v>
      </c>
      <c r="B564" s="108" t="s">
        <v>623</v>
      </c>
      <c r="C564" s="108" t="s">
        <v>1285</v>
      </c>
      <c r="D564" s="108" t="s">
        <v>637</v>
      </c>
      <c r="E564" s="124">
        <v>60947</v>
      </c>
      <c r="F564" s="109" t="s">
        <v>1230</v>
      </c>
      <c r="G564" s="110" t="s">
        <v>1230</v>
      </c>
      <c r="H564" s="110" t="s">
        <v>1230</v>
      </c>
      <c r="I564" s="111" t="s">
        <v>1333</v>
      </c>
      <c r="J564" s="110" t="s">
        <v>1210</v>
      </c>
      <c r="K564" s="110" t="s">
        <v>1230</v>
      </c>
      <c r="L564" s="112">
        <v>3</v>
      </c>
      <c r="M564" s="112">
        <v>0</v>
      </c>
      <c r="N564" s="112">
        <v>1</v>
      </c>
      <c r="O564" s="110" t="s">
        <v>1210</v>
      </c>
      <c r="P564" s="110" t="s">
        <v>1230</v>
      </c>
      <c r="Q564" s="117"/>
      <c r="R564" s="113" t="s">
        <v>43</v>
      </c>
      <c r="S564" s="101" t="str">
        <f t="shared" si="9"/>
        <v>Ok</v>
      </c>
      <c r="T564" s="6">
        <f>IFERROR(VLOOKUP(D564,'[1]2020 год'!$C:$J,8,0),IFERROR(VLOOKUP(D564,'[1]2020 год'!$C:$J,7,0),""))</f>
        <v>60947</v>
      </c>
    </row>
    <row r="565" spans="1:20" ht="42.6" thickTop="1" thickBot="1" x14ac:dyDescent="0.3">
      <c r="A565" s="107">
        <v>561</v>
      </c>
      <c r="B565" s="108" t="s">
        <v>623</v>
      </c>
      <c r="C565" s="108" t="s">
        <v>1285</v>
      </c>
      <c r="D565" s="108" t="s">
        <v>638</v>
      </c>
      <c r="E565" s="124">
        <v>18366</v>
      </c>
      <c r="F565" s="109" t="s">
        <v>1230</v>
      </c>
      <c r="G565" s="110" t="s">
        <v>1230</v>
      </c>
      <c r="H565" s="110" t="s">
        <v>1230</v>
      </c>
      <c r="I565" s="111" t="s">
        <v>1333</v>
      </c>
      <c r="J565" s="110" t="s">
        <v>1210</v>
      </c>
      <c r="K565" s="110" t="s">
        <v>1230</v>
      </c>
      <c r="L565" s="112">
        <v>3</v>
      </c>
      <c r="M565" s="112">
        <v>0</v>
      </c>
      <c r="N565" s="112">
        <v>1</v>
      </c>
      <c r="O565" s="110" t="s">
        <v>1210</v>
      </c>
      <c r="P565" s="110" t="s">
        <v>1230</v>
      </c>
      <c r="Q565" s="117"/>
      <c r="R565" s="113" t="s">
        <v>43</v>
      </c>
      <c r="S565" s="101" t="str">
        <f t="shared" si="9"/>
        <v>Ok</v>
      </c>
      <c r="T565" s="6">
        <f>IFERROR(VLOOKUP(D565,'[1]2020 год'!$C:$J,8,0),IFERROR(VLOOKUP(D565,'[1]2020 год'!$C:$J,7,0),""))</f>
        <v>18366</v>
      </c>
    </row>
    <row r="566" spans="1:20" ht="42.6" thickTop="1" thickBot="1" x14ac:dyDescent="0.3">
      <c r="A566" s="107">
        <v>562</v>
      </c>
      <c r="B566" s="108" t="s">
        <v>623</v>
      </c>
      <c r="C566" s="108" t="s">
        <v>1285</v>
      </c>
      <c r="D566" s="108" t="s">
        <v>639</v>
      </c>
      <c r="E566" s="124">
        <v>20899</v>
      </c>
      <c r="F566" s="109" t="s">
        <v>1230</v>
      </c>
      <c r="G566" s="110" t="s">
        <v>1230</v>
      </c>
      <c r="H566" s="110" t="s">
        <v>1230</v>
      </c>
      <c r="I566" s="111" t="s">
        <v>1333</v>
      </c>
      <c r="J566" s="110" t="s">
        <v>1210</v>
      </c>
      <c r="K566" s="110" t="s">
        <v>1230</v>
      </c>
      <c r="L566" s="112">
        <v>3</v>
      </c>
      <c r="M566" s="112">
        <v>0</v>
      </c>
      <c r="N566" s="112">
        <v>1</v>
      </c>
      <c r="O566" s="110" t="s">
        <v>1210</v>
      </c>
      <c r="P566" s="110" t="s">
        <v>1230</v>
      </c>
      <c r="Q566" s="117"/>
      <c r="R566" s="113" t="s">
        <v>43</v>
      </c>
      <c r="S566" s="101" t="str">
        <f t="shared" si="9"/>
        <v>Ok</v>
      </c>
      <c r="T566" s="6">
        <f>IFERROR(VLOOKUP(D566,'[1]2020 год'!$C:$J,8,0),IFERROR(VLOOKUP(D566,'[1]2020 год'!$C:$J,7,0),""))</f>
        <v>20899</v>
      </c>
    </row>
    <row r="567" spans="1:20" ht="42.6" thickTop="1" thickBot="1" x14ac:dyDescent="0.3">
      <c r="A567" s="107">
        <v>563</v>
      </c>
      <c r="B567" s="108" t="s">
        <v>623</v>
      </c>
      <c r="C567" s="108" t="s">
        <v>1285</v>
      </c>
      <c r="D567" s="108" t="s">
        <v>640</v>
      </c>
      <c r="E567" s="124">
        <v>14237</v>
      </c>
      <c r="F567" s="109" t="s">
        <v>1230</v>
      </c>
      <c r="G567" s="110" t="s">
        <v>1230</v>
      </c>
      <c r="H567" s="110" t="s">
        <v>1230</v>
      </c>
      <c r="I567" s="111" t="s">
        <v>1333</v>
      </c>
      <c r="J567" s="110" t="s">
        <v>1210</v>
      </c>
      <c r="K567" s="110" t="s">
        <v>1230</v>
      </c>
      <c r="L567" s="112">
        <v>3</v>
      </c>
      <c r="M567" s="112">
        <v>0</v>
      </c>
      <c r="N567" s="112">
        <v>1</v>
      </c>
      <c r="O567" s="110" t="s">
        <v>1210</v>
      </c>
      <c r="P567" s="110" t="s">
        <v>1230</v>
      </c>
      <c r="Q567" s="117"/>
      <c r="R567" s="113" t="s">
        <v>43</v>
      </c>
      <c r="S567" s="101" t="str">
        <f t="shared" si="9"/>
        <v>Ok</v>
      </c>
      <c r="T567" s="6">
        <f>IFERROR(VLOOKUP(D567,'[1]2020 год'!$C:$J,8,0),IFERROR(VLOOKUP(D567,'[1]2020 год'!$C:$J,7,0),""))</f>
        <v>14237</v>
      </c>
    </row>
    <row r="568" spans="1:20" ht="42.6" thickTop="1" thickBot="1" x14ac:dyDescent="0.3">
      <c r="A568" s="107">
        <v>564</v>
      </c>
      <c r="B568" s="108" t="s">
        <v>623</v>
      </c>
      <c r="C568" s="108" t="s">
        <v>1286</v>
      </c>
      <c r="D568" s="108" t="s">
        <v>641</v>
      </c>
      <c r="E568" s="124">
        <v>1053934</v>
      </c>
      <c r="F568" s="109" t="s">
        <v>1230</v>
      </c>
      <c r="G568" s="110" t="s">
        <v>1230</v>
      </c>
      <c r="H568" s="110" t="s">
        <v>1230</v>
      </c>
      <c r="I568" s="111" t="s">
        <v>1333</v>
      </c>
      <c r="J568" s="110" t="s">
        <v>1210</v>
      </c>
      <c r="K568" s="110" t="s">
        <v>1230</v>
      </c>
      <c r="L568" s="112">
        <v>2</v>
      </c>
      <c r="M568" s="112">
        <v>0</v>
      </c>
      <c r="N568" s="112">
        <v>1</v>
      </c>
      <c r="O568" s="110" t="s">
        <v>1210</v>
      </c>
      <c r="P568" s="110" t="s">
        <v>1230</v>
      </c>
      <c r="Q568" s="117"/>
      <c r="R568" s="113" t="s">
        <v>43</v>
      </c>
      <c r="S568" s="101" t="str">
        <f t="shared" si="9"/>
        <v>Ok</v>
      </c>
      <c r="T568" s="6">
        <f>IFERROR(VLOOKUP(D568,'[1]2020 год'!$C:$J,8,0),IFERROR(VLOOKUP(D568,'[1]2020 год'!$C:$J,7,0),""))</f>
        <v>1053934</v>
      </c>
    </row>
    <row r="569" spans="1:20" ht="42.6" thickTop="1" thickBot="1" x14ac:dyDescent="0.3">
      <c r="A569" s="107">
        <v>565</v>
      </c>
      <c r="B569" s="108" t="s">
        <v>623</v>
      </c>
      <c r="C569" s="108" t="s">
        <v>1285</v>
      </c>
      <c r="D569" s="108" t="s">
        <v>642</v>
      </c>
      <c r="E569" s="124">
        <v>13033</v>
      </c>
      <c r="F569" s="109" t="s">
        <v>1230</v>
      </c>
      <c r="G569" s="110" t="s">
        <v>1230</v>
      </c>
      <c r="H569" s="110" t="s">
        <v>1230</v>
      </c>
      <c r="I569" s="111" t="s">
        <v>1333</v>
      </c>
      <c r="J569" s="110" t="s">
        <v>1210</v>
      </c>
      <c r="K569" s="110" t="s">
        <v>1230</v>
      </c>
      <c r="L569" s="112">
        <v>3</v>
      </c>
      <c r="M569" s="112">
        <v>0</v>
      </c>
      <c r="N569" s="112">
        <v>1</v>
      </c>
      <c r="O569" s="110" t="s">
        <v>1210</v>
      </c>
      <c r="P569" s="110" t="s">
        <v>1230</v>
      </c>
      <c r="Q569" s="117"/>
      <c r="R569" s="113" t="s">
        <v>43</v>
      </c>
      <c r="S569" s="101" t="str">
        <f t="shared" si="9"/>
        <v>Ok</v>
      </c>
      <c r="T569" s="6">
        <f>IFERROR(VLOOKUP(D569,'[1]2020 год'!$C:$J,8,0),IFERROR(VLOOKUP(D569,'[1]2020 год'!$C:$J,7,0),""))</f>
        <v>13033</v>
      </c>
    </row>
    <row r="570" spans="1:20" ht="42.6" thickTop="1" thickBot="1" x14ac:dyDescent="0.3">
      <c r="A570" s="107">
        <v>566</v>
      </c>
      <c r="B570" s="108" t="s">
        <v>623</v>
      </c>
      <c r="C570" s="108" t="s">
        <v>1285</v>
      </c>
      <c r="D570" s="108" t="s">
        <v>643</v>
      </c>
      <c r="E570" s="124">
        <v>93118</v>
      </c>
      <c r="F570" s="109" t="s">
        <v>1230</v>
      </c>
      <c r="G570" s="110" t="s">
        <v>1230</v>
      </c>
      <c r="H570" s="110" t="s">
        <v>1230</v>
      </c>
      <c r="I570" s="111" t="s">
        <v>1333</v>
      </c>
      <c r="J570" s="110" t="s">
        <v>1210</v>
      </c>
      <c r="K570" s="110" t="s">
        <v>1230</v>
      </c>
      <c r="L570" s="112">
        <v>3</v>
      </c>
      <c r="M570" s="112">
        <v>0</v>
      </c>
      <c r="N570" s="112">
        <v>1</v>
      </c>
      <c r="O570" s="110" t="s">
        <v>1210</v>
      </c>
      <c r="P570" s="110" t="s">
        <v>1230</v>
      </c>
      <c r="Q570" s="117"/>
      <c r="R570" s="113" t="s">
        <v>43</v>
      </c>
      <c r="S570" s="101" t="str">
        <f t="shared" si="9"/>
        <v>Ok</v>
      </c>
      <c r="T570" s="6">
        <f>IFERROR(VLOOKUP(D570,'[1]2020 год'!$C:$J,8,0),IFERROR(VLOOKUP(D570,'[1]2020 год'!$C:$J,7,0),""))</f>
        <v>93118</v>
      </c>
    </row>
    <row r="571" spans="1:20" ht="42.6" thickTop="1" thickBot="1" x14ac:dyDescent="0.3">
      <c r="A571" s="107">
        <v>567</v>
      </c>
      <c r="B571" s="108" t="s">
        <v>623</v>
      </c>
      <c r="C571" s="108" t="s">
        <v>1285</v>
      </c>
      <c r="D571" s="108" t="s">
        <v>644</v>
      </c>
      <c r="E571" s="124">
        <v>82656</v>
      </c>
      <c r="F571" s="109" t="s">
        <v>1230</v>
      </c>
      <c r="G571" s="110" t="s">
        <v>1230</v>
      </c>
      <c r="H571" s="110" t="s">
        <v>1230</v>
      </c>
      <c r="I571" s="111" t="s">
        <v>1333</v>
      </c>
      <c r="J571" s="110" t="s">
        <v>1210</v>
      </c>
      <c r="K571" s="110" t="s">
        <v>1230</v>
      </c>
      <c r="L571" s="112">
        <v>3</v>
      </c>
      <c r="M571" s="112">
        <v>0</v>
      </c>
      <c r="N571" s="112">
        <v>1</v>
      </c>
      <c r="O571" s="110" t="s">
        <v>1210</v>
      </c>
      <c r="P571" s="110" t="s">
        <v>1230</v>
      </c>
      <c r="Q571" s="117"/>
      <c r="R571" s="113" t="s">
        <v>43</v>
      </c>
      <c r="S571" s="101" t="str">
        <f t="shared" si="9"/>
        <v>Ok</v>
      </c>
      <c r="T571" s="6">
        <f>IFERROR(VLOOKUP(D571,'[1]2020 год'!$C:$J,8,0),IFERROR(VLOOKUP(D571,'[1]2020 год'!$C:$J,7,0),""))</f>
        <v>82656</v>
      </c>
    </row>
    <row r="572" spans="1:20" ht="42.6" thickTop="1" thickBot="1" x14ac:dyDescent="0.3">
      <c r="A572" s="107">
        <v>568</v>
      </c>
      <c r="B572" s="108" t="s">
        <v>623</v>
      </c>
      <c r="C572" s="108" t="s">
        <v>1285</v>
      </c>
      <c r="D572" s="108" t="s">
        <v>645</v>
      </c>
      <c r="E572" s="124">
        <v>32952</v>
      </c>
      <c r="F572" s="109" t="s">
        <v>1230</v>
      </c>
      <c r="G572" s="110" t="s">
        <v>1230</v>
      </c>
      <c r="H572" s="110" t="s">
        <v>1230</v>
      </c>
      <c r="I572" s="111" t="s">
        <v>1333</v>
      </c>
      <c r="J572" s="110" t="s">
        <v>1210</v>
      </c>
      <c r="K572" s="110" t="s">
        <v>1230</v>
      </c>
      <c r="L572" s="112">
        <v>3</v>
      </c>
      <c r="M572" s="112">
        <v>0</v>
      </c>
      <c r="N572" s="112">
        <v>1</v>
      </c>
      <c r="O572" s="110" t="s">
        <v>1210</v>
      </c>
      <c r="P572" s="110" t="s">
        <v>1230</v>
      </c>
      <c r="Q572" s="117"/>
      <c r="R572" s="113" t="s">
        <v>43</v>
      </c>
      <c r="S572" s="101" t="str">
        <f t="shared" si="9"/>
        <v>Ok</v>
      </c>
      <c r="T572" s="6">
        <f>IFERROR(VLOOKUP(D572,'[1]2020 год'!$C:$J,8,0),IFERROR(VLOOKUP(D572,'[1]2020 год'!$C:$J,7,0),""))</f>
        <v>32952</v>
      </c>
    </row>
    <row r="573" spans="1:20" ht="42.6" thickTop="1" thickBot="1" x14ac:dyDescent="0.3">
      <c r="A573" s="107">
        <v>569</v>
      </c>
      <c r="B573" s="108" t="s">
        <v>623</v>
      </c>
      <c r="C573" s="108" t="s">
        <v>1285</v>
      </c>
      <c r="D573" s="108" t="s">
        <v>646</v>
      </c>
      <c r="E573" s="124">
        <v>44185</v>
      </c>
      <c r="F573" s="109" t="s">
        <v>1230</v>
      </c>
      <c r="G573" s="110" t="s">
        <v>1230</v>
      </c>
      <c r="H573" s="110" t="s">
        <v>1230</v>
      </c>
      <c r="I573" s="111" t="s">
        <v>1333</v>
      </c>
      <c r="J573" s="110" t="s">
        <v>1210</v>
      </c>
      <c r="K573" s="110" t="s">
        <v>1230</v>
      </c>
      <c r="L573" s="112">
        <v>3</v>
      </c>
      <c r="M573" s="112">
        <v>0</v>
      </c>
      <c r="N573" s="112">
        <v>1</v>
      </c>
      <c r="O573" s="110" t="s">
        <v>1210</v>
      </c>
      <c r="P573" s="110" t="s">
        <v>1230</v>
      </c>
      <c r="Q573" s="117"/>
      <c r="R573" s="113" t="s">
        <v>43</v>
      </c>
      <c r="S573" s="101" t="str">
        <f t="shared" si="9"/>
        <v>Ok</v>
      </c>
      <c r="T573" s="6">
        <f>IFERROR(VLOOKUP(D573,'[1]2020 год'!$C:$J,8,0),IFERROR(VLOOKUP(D573,'[1]2020 год'!$C:$J,7,0),""))</f>
        <v>44185</v>
      </c>
    </row>
    <row r="574" spans="1:20" ht="42.6" thickTop="1" thickBot="1" x14ac:dyDescent="0.3">
      <c r="A574" s="107">
        <v>570</v>
      </c>
      <c r="B574" s="108" t="s">
        <v>623</v>
      </c>
      <c r="C574" s="108" t="s">
        <v>1285</v>
      </c>
      <c r="D574" s="108" t="s">
        <v>647</v>
      </c>
      <c r="E574" s="124">
        <v>9842</v>
      </c>
      <c r="F574" s="109" t="s">
        <v>1230</v>
      </c>
      <c r="G574" s="110" t="s">
        <v>1230</v>
      </c>
      <c r="H574" s="110" t="s">
        <v>1230</v>
      </c>
      <c r="I574" s="111" t="s">
        <v>1333</v>
      </c>
      <c r="J574" s="110" t="s">
        <v>1210</v>
      </c>
      <c r="K574" s="110" t="s">
        <v>1230</v>
      </c>
      <c r="L574" s="112">
        <v>3</v>
      </c>
      <c r="M574" s="112">
        <v>0</v>
      </c>
      <c r="N574" s="112">
        <v>1</v>
      </c>
      <c r="O574" s="110" t="s">
        <v>1210</v>
      </c>
      <c r="P574" s="110" t="s">
        <v>1230</v>
      </c>
      <c r="Q574" s="117"/>
      <c r="R574" s="113" t="s">
        <v>43</v>
      </c>
      <c r="S574" s="101" t="str">
        <f t="shared" si="9"/>
        <v>Ok</v>
      </c>
      <c r="T574" s="6">
        <f>IFERROR(VLOOKUP(D574,'[1]2020 год'!$C:$J,8,0),IFERROR(VLOOKUP(D574,'[1]2020 год'!$C:$J,7,0),""))</f>
        <v>9842</v>
      </c>
    </row>
    <row r="575" spans="1:20" ht="42.6" thickTop="1" thickBot="1" x14ac:dyDescent="0.3">
      <c r="A575" s="107">
        <v>571</v>
      </c>
      <c r="B575" s="108" t="s">
        <v>648</v>
      </c>
      <c r="C575" s="108" t="s">
        <v>1285</v>
      </c>
      <c r="D575" s="108" t="s">
        <v>649</v>
      </c>
      <c r="E575" s="124">
        <v>52251</v>
      </c>
      <c r="F575" s="109" t="s">
        <v>1230</v>
      </c>
      <c r="G575" s="110" t="s">
        <v>1230</v>
      </c>
      <c r="H575" s="110" t="s">
        <v>1230</v>
      </c>
      <c r="I575" s="111" t="s">
        <v>1333</v>
      </c>
      <c r="J575" s="110" t="s">
        <v>1210</v>
      </c>
      <c r="K575" s="110" t="s">
        <v>1230</v>
      </c>
      <c r="L575" s="112">
        <v>3</v>
      </c>
      <c r="M575" s="112">
        <v>0</v>
      </c>
      <c r="N575" s="112">
        <v>1</v>
      </c>
      <c r="O575" s="110" t="s">
        <v>1210</v>
      </c>
      <c r="P575" s="110" t="s">
        <v>1230</v>
      </c>
      <c r="Q575" s="117"/>
      <c r="R575" s="113" t="s">
        <v>47</v>
      </c>
      <c r="S575" s="101" t="str">
        <f t="shared" si="9"/>
        <v>Ok</v>
      </c>
      <c r="T575" s="6">
        <f>IFERROR(VLOOKUP(D575,'[1]2020 год'!$C:$J,8,0),IFERROR(VLOOKUP(D575,'[1]2020 год'!$C:$J,7,0),""))</f>
        <v>52251</v>
      </c>
    </row>
    <row r="576" spans="1:20" ht="42.6" thickTop="1" thickBot="1" x14ac:dyDescent="0.3">
      <c r="A576" s="107">
        <v>572</v>
      </c>
      <c r="B576" s="108" t="s">
        <v>648</v>
      </c>
      <c r="C576" s="108" t="s">
        <v>1286</v>
      </c>
      <c r="D576" s="108" t="s">
        <v>650</v>
      </c>
      <c r="E576" s="124">
        <v>106460</v>
      </c>
      <c r="F576" s="109" t="s">
        <v>1230</v>
      </c>
      <c r="G576" s="110" t="s">
        <v>1230</v>
      </c>
      <c r="H576" s="110" t="s">
        <v>1230</v>
      </c>
      <c r="I576" s="111" t="s">
        <v>1333</v>
      </c>
      <c r="J576" s="110" t="s">
        <v>1210</v>
      </c>
      <c r="K576" s="110" t="s">
        <v>1230</v>
      </c>
      <c r="L576" s="112">
        <v>3</v>
      </c>
      <c r="M576" s="112">
        <v>0</v>
      </c>
      <c r="N576" s="112">
        <v>1</v>
      </c>
      <c r="O576" s="110" t="s">
        <v>1210</v>
      </c>
      <c r="P576" s="110" t="s">
        <v>1230</v>
      </c>
      <c r="Q576" s="117"/>
      <c r="R576" s="113" t="s">
        <v>47</v>
      </c>
      <c r="S576" s="101" t="str">
        <f t="shared" si="9"/>
        <v>Ok</v>
      </c>
      <c r="T576" s="6">
        <f>IFERROR(VLOOKUP(D576,'[1]2020 год'!$C:$J,8,0),IFERROR(VLOOKUP(D576,'[1]2020 год'!$C:$J,7,0),""))</f>
        <v>106460</v>
      </c>
    </row>
    <row r="577" spans="1:20" ht="42.6" thickTop="1" thickBot="1" x14ac:dyDescent="0.3">
      <c r="A577" s="107">
        <v>573</v>
      </c>
      <c r="B577" s="108" t="s">
        <v>648</v>
      </c>
      <c r="C577" s="108" t="s">
        <v>1285</v>
      </c>
      <c r="D577" s="108" t="s">
        <v>651</v>
      </c>
      <c r="E577" s="124">
        <v>37918</v>
      </c>
      <c r="F577" s="109" t="s">
        <v>1230</v>
      </c>
      <c r="G577" s="110" t="s">
        <v>1230</v>
      </c>
      <c r="H577" s="110" t="s">
        <v>1230</v>
      </c>
      <c r="I577" s="111" t="s">
        <v>1333</v>
      </c>
      <c r="J577" s="110" t="s">
        <v>1210</v>
      </c>
      <c r="K577" s="110" t="s">
        <v>1230</v>
      </c>
      <c r="L577" s="112">
        <v>3</v>
      </c>
      <c r="M577" s="112">
        <v>0</v>
      </c>
      <c r="N577" s="112">
        <v>1</v>
      </c>
      <c r="O577" s="110" t="s">
        <v>1210</v>
      </c>
      <c r="P577" s="110" t="s">
        <v>1230</v>
      </c>
      <c r="Q577" s="117"/>
      <c r="R577" s="113" t="s">
        <v>47</v>
      </c>
      <c r="S577" s="101" t="str">
        <f t="shared" si="9"/>
        <v>Ok</v>
      </c>
      <c r="T577" s="6">
        <f>IFERROR(VLOOKUP(D577,'[1]2020 год'!$C:$J,8,0),IFERROR(VLOOKUP(D577,'[1]2020 год'!$C:$J,7,0),""))</f>
        <v>37918</v>
      </c>
    </row>
    <row r="578" spans="1:20" ht="42.6" thickTop="1" thickBot="1" x14ac:dyDescent="0.3">
      <c r="A578" s="107">
        <v>574</v>
      </c>
      <c r="B578" s="108" t="s">
        <v>648</v>
      </c>
      <c r="C578" s="108" t="s">
        <v>1286</v>
      </c>
      <c r="D578" s="108" t="s">
        <v>652</v>
      </c>
      <c r="E578" s="124">
        <v>605049</v>
      </c>
      <c r="F578" s="109" t="s">
        <v>1230</v>
      </c>
      <c r="G578" s="110" t="s">
        <v>1230</v>
      </c>
      <c r="H578" s="110" t="s">
        <v>1230</v>
      </c>
      <c r="I578" s="111" t="s">
        <v>1333</v>
      </c>
      <c r="J578" s="110" t="s">
        <v>1210</v>
      </c>
      <c r="K578" s="110" t="s">
        <v>1230</v>
      </c>
      <c r="L578" s="112">
        <v>3</v>
      </c>
      <c r="M578" s="112">
        <v>0</v>
      </c>
      <c r="N578" s="112">
        <v>1</v>
      </c>
      <c r="O578" s="110" t="s">
        <v>1210</v>
      </c>
      <c r="P578" s="110" t="s">
        <v>1230</v>
      </c>
      <c r="Q578" s="117"/>
      <c r="R578" s="113" t="s">
        <v>47</v>
      </c>
      <c r="S578" s="101" t="str">
        <f t="shared" si="9"/>
        <v>Ok</v>
      </c>
      <c r="T578" s="6">
        <f>IFERROR(VLOOKUP(D578,'[1]2020 год'!$C:$J,8,0),IFERROR(VLOOKUP(D578,'[1]2020 год'!$C:$J,7,0),""))</f>
        <v>605049</v>
      </c>
    </row>
    <row r="579" spans="1:20" ht="42.6" thickTop="1" thickBot="1" x14ac:dyDescent="0.3">
      <c r="A579" s="107">
        <v>575</v>
      </c>
      <c r="B579" s="108" t="s">
        <v>648</v>
      </c>
      <c r="C579" s="108" t="s">
        <v>1285</v>
      </c>
      <c r="D579" s="108" t="s">
        <v>653</v>
      </c>
      <c r="E579" s="124">
        <v>34454</v>
      </c>
      <c r="F579" s="109" t="s">
        <v>1230</v>
      </c>
      <c r="G579" s="110" t="s">
        <v>1230</v>
      </c>
      <c r="H579" s="110" t="s">
        <v>1230</v>
      </c>
      <c r="I579" s="111" t="s">
        <v>1333</v>
      </c>
      <c r="J579" s="110" t="s">
        <v>1210</v>
      </c>
      <c r="K579" s="110" t="s">
        <v>1230</v>
      </c>
      <c r="L579" s="112">
        <v>3</v>
      </c>
      <c r="M579" s="112">
        <v>0</v>
      </c>
      <c r="N579" s="112">
        <v>1</v>
      </c>
      <c r="O579" s="110" t="s">
        <v>1210</v>
      </c>
      <c r="P579" s="110" t="s">
        <v>1230</v>
      </c>
      <c r="Q579" s="117"/>
      <c r="R579" s="113" t="s">
        <v>47</v>
      </c>
      <c r="S579" s="101" t="str">
        <f t="shared" si="9"/>
        <v>Ok</v>
      </c>
      <c r="T579" s="6">
        <f>IFERROR(VLOOKUP(D579,'[1]2020 год'!$C:$J,8,0),IFERROR(VLOOKUP(D579,'[1]2020 год'!$C:$J,7,0),""))</f>
        <v>34454</v>
      </c>
    </row>
    <row r="580" spans="1:20" ht="42.6" thickTop="1" thickBot="1" x14ac:dyDescent="0.3">
      <c r="A580" s="107">
        <v>576</v>
      </c>
      <c r="B580" s="108" t="s">
        <v>648</v>
      </c>
      <c r="C580" s="108" t="s">
        <v>1285</v>
      </c>
      <c r="D580" s="108" t="s">
        <v>654</v>
      </c>
      <c r="E580" s="124">
        <v>25482</v>
      </c>
      <c r="F580" s="109" t="s">
        <v>1230</v>
      </c>
      <c r="G580" s="110" t="s">
        <v>1230</v>
      </c>
      <c r="H580" s="110" t="s">
        <v>1230</v>
      </c>
      <c r="I580" s="111" t="s">
        <v>1333</v>
      </c>
      <c r="J580" s="110" t="s">
        <v>1210</v>
      </c>
      <c r="K580" s="110" t="s">
        <v>1230</v>
      </c>
      <c r="L580" s="112">
        <v>3</v>
      </c>
      <c r="M580" s="112">
        <v>0</v>
      </c>
      <c r="N580" s="112">
        <v>1</v>
      </c>
      <c r="O580" s="110" t="s">
        <v>1210</v>
      </c>
      <c r="P580" s="110" t="s">
        <v>1230</v>
      </c>
      <c r="Q580" s="117"/>
      <c r="R580" s="113" t="s">
        <v>47</v>
      </c>
      <c r="S580" s="101" t="str">
        <f t="shared" si="9"/>
        <v>Ok</v>
      </c>
      <c r="T580" s="6">
        <f>IFERROR(VLOOKUP(D580,'[1]2020 год'!$C:$J,8,0),IFERROR(VLOOKUP(D580,'[1]2020 год'!$C:$J,7,0),""))</f>
        <v>25482</v>
      </c>
    </row>
    <row r="581" spans="1:20" ht="42.6" thickTop="1" thickBot="1" x14ac:dyDescent="0.3">
      <c r="A581" s="107">
        <v>577</v>
      </c>
      <c r="B581" s="108" t="s">
        <v>648</v>
      </c>
      <c r="C581" s="108" t="s">
        <v>1285</v>
      </c>
      <c r="D581" s="108" t="s">
        <v>655</v>
      </c>
      <c r="E581" s="124">
        <v>14259</v>
      </c>
      <c r="F581" s="109" t="s">
        <v>1230</v>
      </c>
      <c r="G581" s="110" t="s">
        <v>1230</v>
      </c>
      <c r="H581" s="110" t="s">
        <v>1230</v>
      </c>
      <c r="I581" s="111" t="s">
        <v>1333</v>
      </c>
      <c r="J581" s="110" t="s">
        <v>1210</v>
      </c>
      <c r="K581" s="110" t="s">
        <v>1230</v>
      </c>
      <c r="L581" s="112">
        <v>3</v>
      </c>
      <c r="M581" s="112">
        <v>0</v>
      </c>
      <c r="N581" s="112">
        <v>1</v>
      </c>
      <c r="O581" s="110" t="s">
        <v>1210</v>
      </c>
      <c r="P581" s="110" t="s">
        <v>1230</v>
      </c>
      <c r="Q581" s="117"/>
      <c r="R581" s="113" t="s">
        <v>47</v>
      </c>
      <c r="S581" s="101" t="str">
        <f t="shared" si="9"/>
        <v>Ok</v>
      </c>
      <c r="T581" s="6">
        <f>IFERROR(VLOOKUP(D581,'[1]2020 год'!$C:$J,8,0),IFERROR(VLOOKUP(D581,'[1]2020 год'!$C:$J,7,0),""))</f>
        <v>14259</v>
      </c>
    </row>
    <row r="582" spans="1:20" ht="42.6" thickTop="1" thickBot="1" x14ac:dyDescent="0.3">
      <c r="A582" s="107">
        <v>578</v>
      </c>
      <c r="B582" s="108" t="s">
        <v>648</v>
      </c>
      <c r="C582" s="108" t="s">
        <v>1285</v>
      </c>
      <c r="D582" s="108" t="s">
        <v>656</v>
      </c>
      <c r="E582" s="124">
        <v>10909</v>
      </c>
      <c r="F582" s="109" t="s">
        <v>1230</v>
      </c>
      <c r="G582" s="110" t="s">
        <v>1230</v>
      </c>
      <c r="H582" s="110" t="s">
        <v>1230</v>
      </c>
      <c r="I582" s="111" t="s">
        <v>1333</v>
      </c>
      <c r="J582" s="110" t="s">
        <v>1210</v>
      </c>
      <c r="K582" s="110" t="s">
        <v>1230</v>
      </c>
      <c r="L582" s="112">
        <v>3</v>
      </c>
      <c r="M582" s="112">
        <v>0</v>
      </c>
      <c r="N582" s="112">
        <v>1</v>
      </c>
      <c r="O582" s="110" t="s">
        <v>1210</v>
      </c>
      <c r="P582" s="110" t="s">
        <v>1230</v>
      </c>
      <c r="Q582" s="117"/>
      <c r="R582" s="113" t="s">
        <v>47</v>
      </c>
      <c r="S582" s="101" t="str">
        <f t="shared" ref="S582:S645" si="10">IF(F582="Да",IF(G582="Не выбрано","Не выбрано расписание",IF(AND(J582&lt;&gt;"Да",J582&lt;&gt;"Нет",K582&lt;&gt;"Да",K582&lt;&gt;"Нет",O582&lt;&gt;"Да",O582&lt;&gt;"Нет",P582&lt;&gt;"Да",P582&lt;&gt;"Нет"),"Не выбраны Да/Нет в подтверждении тарифа",IF(AND(OR(J582="Нет",K582="Нет",O582="Нет",P582="Нет"),Q582=""),"Не заполнен Комментарий при выборе Нет в тарифе","Ok"))),"Ok")</f>
        <v>Ok</v>
      </c>
      <c r="T582" s="6">
        <f>IFERROR(VLOOKUP(D582,'[1]2020 год'!$C:$J,8,0),IFERROR(VLOOKUP(D582,'[1]2020 год'!$C:$J,7,0),""))</f>
        <v>10909</v>
      </c>
    </row>
    <row r="583" spans="1:20" ht="42.6" thickTop="1" thickBot="1" x14ac:dyDescent="0.3">
      <c r="A583" s="107">
        <v>579</v>
      </c>
      <c r="B583" s="108" t="s">
        <v>648</v>
      </c>
      <c r="C583" s="108" t="s">
        <v>1285</v>
      </c>
      <c r="D583" s="108" t="s">
        <v>657</v>
      </c>
      <c r="E583" s="124">
        <v>35310</v>
      </c>
      <c r="F583" s="109" t="s">
        <v>1230</v>
      </c>
      <c r="G583" s="110" t="s">
        <v>1230</v>
      </c>
      <c r="H583" s="110" t="s">
        <v>1230</v>
      </c>
      <c r="I583" s="111" t="s">
        <v>1333</v>
      </c>
      <c r="J583" s="110" t="s">
        <v>1210</v>
      </c>
      <c r="K583" s="110" t="s">
        <v>1230</v>
      </c>
      <c r="L583" s="112">
        <v>3</v>
      </c>
      <c r="M583" s="112">
        <v>0</v>
      </c>
      <c r="N583" s="112">
        <v>1</v>
      </c>
      <c r="O583" s="110" t="s">
        <v>1210</v>
      </c>
      <c r="P583" s="110" t="s">
        <v>1230</v>
      </c>
      <c r="Q583" s="117"/>
      <c r="R583" s="113" t="s">
        <v>47</v>
      </c>
      <c r="S583" s="101" t="str">
        <f t="shared" si="10"/>
        <v>Ok</v>
      </c>
      <c r="T583" s="6">
        <f>IFERROR(VLOOKUP(D583,'[1]2020 год'!$C:$J,8,0),IFERROR(VLOOKUP(D583,'[1]2020 год'!$C:$J,7,0),""))</f>
        <v>35310</v>
      </c>
    </row>
    <row r="584" spans="1:20" ht="42.6" thickTop="1" thickBot="1" x14ac:dyDescent="0.3">
      <c r="A584" s="107">
        <v>580</v>
      </c>
      <c r="B584" s="108" t="s">
        <v>648</v>
      </c>
      <c r="C584" s="108" t="s">
        <v>1285</v>
      </c>
      <c r="D584" s="108" t="s">
        <v>658</v>
      </c>
      <c r="E584" s="124">
        <v>18931</v>
      </c>
      <c r="F584" s="109" t="s">
        <v>1230</v>
      </c>
      <c r="G584" s="110" t="s">
        <v>1230</v>
      </c>
      <c r="H584" s="110" t="s">
        <v>1230</v>
      </c>
      <c r="I584" s="111" t="s">
        <v>1333</v>
      </c>
      <c r="J584" s="110" t="s">
        <v>1210</v>
      </c>
      <c r="K584" s="110" t="s">
        <v>1230</v>
      </c>
      <c r="L584" s="112">
        <v>3</v>
      </c>
      <c r="M584" s="112">
        <v>0</v>
      </c>
      <c r="N584" s="112">
        <v>1</v>
      </c>
      <c r="O584" s="110" t="s">
        <v>1210</v>
      </c>
      <c r="P584" s="110" t="s">
        <v>1230</v>
      </c>
      <c r="Q584" s="117"/>
      <c r="R584" s="113" t="s">
        <v>47</v>
      </c>
      <c r="S584" s="101" t="str">
        <f t="shared" si="10"/>
        <v>Ok</v>
      </c>
      <c r="T584" s="6">
        <f>IFERROR(VLOOKUP(D584,'[1]2020 год'!$C:$J,8,0),IFERROR(VLOOKUP(D584,'[1]2020 год'!$C:$J,7,0),""))</f>
        <v>18931</v>
      </c>
    </row>
    <row r="585" spans="1:20" ht="42.6" thickTop="1" thickBot="1" x14ac:dyDescent="0.3">
      <c r="A585" s="107">
        <v>581</v>
      </c>
      <c r="B585" s="108" t="s">
        <v>648</v>
      </c>
      <c r="C585" s="108" t="s">
        <v>1286</v>
      </c>
      <c r="D585" s="108" t="s">
        <v>659</v>
      </c>
      <c r="E585" s="124">
        <v>147468</v>
      </c>
      <c r="F585" s="109" t="s">
        <v>1230</v>
      </c>
      <c r="G585" s="110" t="s">
        <v>1230</v>
      </c>
      <c r="H585" s="110" t="s">
        <v>1230</v>
      </c>
      <c r="I585" s="111" t="s">
        <v>1333</v>
      </c>
      <c r="J585" s="110" t="s">
        <v>1210</v>
      </c>
      <c r="K585" s="110" t="s">
        <v>1230</v>
      </c>
      <c r="L585" s="112">
        <v>3</v>
      </c>
      <c r="M585" s="112">
        <v>0</v>
      </c>
      <c r="N585" s="112">
        <v>1</v>
      </c>
      <c r="O585" s="110" t="s">
        <v>1210</v>
      </c>
      <c r="P585" s="110" t="s">
        <v>1230</v>
      </c>
      <c r="Q585" s="117"/>
      <c r="R585" s="113" t="s">
        <v>47</v>
      </c>
      <c r="S585" s="101" t="str">
        <f t="shared" si="10"/>
        <v>Ok</v>
      </c>
      <c r="T585" s="6">
        <f>IFERROR(VLOOKUP(D585,'[1]2020 год'!$C:$J,8,0),IFERROR(VLOOKUP(D585,'[1]2020 год'!$C:$J,7,0),""))</f>
        <v>147468</v>
      </c>
    </row>
    <row r="586" spans="1:20" ht="42.6" thickTop="1" thickBot="1" x14ac:dyDescent="0.3">
      <c r="A586" s="107">
        <v>582</v>
      </c>
      <c r="B586" s="108" t="s">
        <v>648</v>
      </c>
      <c r="C586" s="108" t="s">
        <v>1285</v>
      </c>
      <c r="D586" s="108" t="s">
        <v>660</v>
      </c>
      <c r="E586" s="124">
        <v>36992</v>
      </c>
      <c r="F586" s="109" t="s">
        <v>1230</v>
      </c>
      <c r="G586" s="110" t="s">
        <v>1230</v>
      </c>
      <c r="H586" s="110" t="s">
        <v>1230</v>
      </c>
      <c r="I586" s="111" t="s">
        <v>1333</v>
      </c>
      <c r="J586" s="110" t="s">
        <v>1210</v>
      </c>
      <c r="K586" s="110" t="s">
        <v>1230</v>
      </c>
      <c r="L586" s="112">
        <v>3</v>
      </c>
      <c r="M586" s="112">
        <v>0</v>
      </c>
      <c r="N586" s="112">
        <v>1</v>
      </c>
      <c r="O586" s="110" t="s">
        <v>1210</v>
      </c>
      <c r="P586" s="110" t="s">
        <v>1230</v>
      </c>
      <c r="Q586" s="117"/>
      <c r="R586" s="113" t="s">
        <v>47</v>
      </c>
      <c r="S586" s="101" t="str">
        <f t="shared" si="10"/>
        <v>Ok</v>
      </c>
      <c r="T586" s="6">
        <f>IFERROR(VLOOKUP(D586,'[1]2020 год'!$C:$J,8,0),IFERROR(VLOOKUP(D586,'[1]2020 год'!$C:$J,7,0),""))</f>
        <v>36992</v>
      </c>
    </row>
    <row r="587" spans="1:20" ht="42.6" thickTop="1" thickBot="1" x14ac:dyDescent="0.3">
      <c r="A587" s="107">
        <v>583</v>
      </c>
      <c r="B587" s="108" t="s">
        <v>648</v>
      </c>
      <c r="C587" s="108" t="s">
        <v>1285</v>
      </c>
      <c r="D587" s="108" t="s">
        <v>661</v>
      </c>
      <c r="E587" s="124">
        <v>10221</v>
      </c>
      <c r="F587" s="109" t="s">
        <v>1230</v>
      </c>
      <c r="G587" s="110" t="s">
        <v>1230</v>
      </c>
      <c r="H587" s="110" t="s">
        <v>1230</v>
      </c>
      <c r="I587" s="111" t="s">
        <v>1333</v>
      </c>
      <c r="J587" s="110" t="s">
        <v>1210</v>
      </c>
      <c r="K587" s="110" t="s">
        <v>1230</v>
      </c>
      <c r="L587" s="112">
        <v>3</v>
      </c>
      <c r="M587" s="112">
        <v>0</v>
      </c>
      <c r="N587" s="112">
        <v>1</v>
      </c>
      <c r="O587" s="110" t="s">
        <v>1210</v>
      </c>
      <c r="P587" s="110" t="s">
        <v>1230</v>
      </c>
      <c r="Q587" s="117"/>
      <c r="R587" s="113" t="s">
        <v>47</v>
      </c>
      <c r="S587" s="101" t="str">
        <f t="shared" si="10"/>
        <v>Ok</v>
      </c>
      <c r="T587" s="6">
        <f>IFERROR(VLOOKUP(D587,'[1]2020 год'!$C:$J,8,0),IFERROR(VLOOKUP(D587,'[1]2020 год'!$C:$J,7,0),""))</f>
        <v>10221</v>
      </c>
    </row>
    <row r="588" spans="1:20" ht="42.6" thickTop="1" thickBot="1" x14ac:dyDescent="0.3">
      <c r="A588" s="107">
        <v>584</v>
      </c>
      <c r="B588" s="108" t="s">
        <v>648</v>
      </c>
      <c r="C588" s="108" t="s">
        <v>1285</v>
      </c>
      <c r="D588" s="108" t="s">
        <v>662</v>
      </c>
      <c r="E588" s="124">
        <v>10360</v>
      </c>
      <c r="F588" s="109" t="s">
        <v>1230</v>
      </c>
      <c r="G588" s="110" t="s">
        <v>1230</v>
      </c>
      <c r="H588" s="110" t="s">
        <v>1230</v>
      </c>
      <c r="I588" s="111" t="s">
        <v>1333</v>
      </c>
      <c r="J588" s="110" t="s">
        <v>1210</v>
      </c>
      <c r="K588" s="110" t="s">
        <v>1230</v>
      </c>
      <c r="L588" s="112">
        <v>3</v>
      </c>
      <c r="M588" s="112">
        <v>0</v>
      </c>
      <c r="N588" s="112">
        <v>1</v>
      </c>
      <c r="O588" s="110" t="s">
        <v>1210</v>
      </c>
      <c r="P588" s="110" t="s">
        <v>1230</v>
      </c>
      <c r="Q588" s="117"/>
      <c r="R588" s="113" t="s">
        <v>47</v>
      </c>
      <c r="S588" s="101" t="str">
        <f t="shared" si="10"/>
        <v>Ok</v>
      </c>
      <c r="T588" s="6">
        <f>IFERROR(VLOOKUP(D588,'[1]2020 год'!$C:$J,8,0),IFERROR(VLOOKUP(D588,'[1]2020 год'!$C:$J,7,0),""))</f>
        <v>10360</v>
      </c>
    </row>
    <row r="589" spans="1:20" ht="42.6" thickTop="1" thickBot="1" x14ac:dyDescent="0.3">
      <c r="A589" s="107">
        <v>585</v>
      </c>
      <c r="B589" s="108" t="s">
        <v>648</v>
      </c>
      <c r="C589" s="108" t="s">
        <v>1285</v>
      </c>
      <c r="D589" s="108" t="s">
        <v>663</v>
      </c>
      <c r="E589" s="124">
        <v>11890</v>
      </c>
      <c r="F589" s="109" t="s">
        <v>1230</v>
      </c>
      <c r="G589" s="110" t="s">
        <v>1230</v>
      </c>
      <c r="H589" s="110" t="s">
        <v>1230</v>
      </c>
      <c r="I589" s="111" t="s">
        <v>1333</v>
      </c>
      <c r="J589" s="110" t="s">
        <v>1210</v>
      </c>
      <c r="K589" s="110" t="s">
        <v>1230</v>
      </c>
      <c r="L589" s="112">
        <v>3</v>
      </c>
      <c r="M589" s="112">
        <v>0</v>
      </c>
      <c r="N589" s="112">
        <v>1</v>
      </c>
      <c r="O589" s="110" t="s">
        <v>1210</v>
      </c>
      <c r="P589" s="110" t="s">
        <v>1230</v>
      </c>
      <c r="Q589" s="117"/>
      <c r="R589" s="113" t="s">
        <v>47</v>
      </c>
      <c r="S589" s="101" t="str">
        <f t="shared" si="10"/>
        <v>Ok</v>
      </c>
      <c r="T589" s="6">
        <f>IFERROR(VLOOKUP(D589,'[1]2020 год'!$C:$J,8,0),IFERROR(VLOOKUP(D589,'[1]2020 год'!$C:$J,7,0),""))</f>
        <v>11890</v>
      </c>
    </row>
    <row r="590" spans="1:20" ht="42.6" thickTop="1" thickBot="1" x14ac:dyDescent="0.3">
      <c r="A590" s="107">
        <v>586</v>
      </c>
      <c r="B590" s="108" t="s">
        <v>648</v>
      </c>
      <c r="C590" s="108" t="s">
        <v>1285</v>
      </c>
      <c r="D590" s="108" t="s">
        <v>664</v>
      </c>
      <c r="E590" s="124">
        <v>40200</v>
      </c>
      <c r="F590" s="109" t="s">
        <v>1230</v>
      </c>
      <c r="G590" s="110" t="s">
        <v>1230</v>
      </c>
      <c r="H590" s="110" t="s">
        <v>1230</v>
      </c>
      <c r="I590" s="111" t="s">
        <v>1333</v>
      </c>
      <c r="J590" s="110" t="s">
        <v>1210</v>
      </c>
      <c r="K590" s="110" t="s">
        <v>1230</v>
      </c>
      <c r="L590" s="112">
        <v>3</v>
      </c>
      <c r="M590" s="112">
        <v>0</v>
      </c>
      <c r="N590" s="112">
        <v>1</v>
      </c>
      <c r="O590" s="110" t="s">
        <v>1210</v>
      </c>
      <c r="P590" s="110" t="s">
        <v>1230</v>
      </c>
      <c r="Q590" s="117"/>
      <c r="R590" s="113" t="s">
        <v>47</v>
      </c>
      <c r="S590" s="101" t="str">
        <f t="shared" si="10"/>
        <v>Ok</v>
      </c>
      <c r="T590" s="6">
        <f>IFERROR(VLOOKUP(D590,'[1]2020 год'!$C:$J,8,0),IFERROR(VLOOKUP(D590,'[1]2020 год'!$C:$J,7,0),""))</f>
        <v>40200</v>
      </c>
    </row>
    <row r="591" spans="1:20" ht="42.6" thickTop="1" thickBot="1" x14ac:dyDescent="0.3">
      <c r="A591" s="107">
        <v>587</v>
      </c>
      <c r="B591" s="108" t="s">
        <v>648</v>
      </c>
      <c r="C591" s="108" t="s">
        <v>1285</v>
      </c>
      <c r="D591" s="108" t="s">
        <v>665</v>
      </c>
      <c r="E591" s="124">
        <v>18522</v>
      </c>
      <c r="F591" s="109" t="s">
        <v>1230</v>
      </c>
      <c r="G591" s="110" t="s">
        <v>1230</v>
      </c>
      <c r="H591" s="110" t="s">
        <v>1230</v>
      </c>
      <c r="I591" s="111" t="s">
        <v>1333</v>
      </c>
      <c r="J591" s="110" t="s">
        <v>1210</v>
      </c>
      <c r="K591" s="110" t="s">
        <v>1230</v>
      </c>
      <c r="L591" s="112">
        <v>3</v>
      </c>
      <c r="M591" s="112">
        <v>0</v>
      </c>
      <c r="N591" s="112">
        <v>1</v>
      </c>
      <c r="O591" s="110" t="s">
        <v>1210</v>
      </c>
      <c r="P591" s="110" t="s">
        <v>1230</v>
      </c>
      <c r="Q591" s="117"/>
      <c r="R591" s="113" t="s">
        <v>47</v>
      </c>
      <c r="S591" s="101" t="str">
        <f t="shared" si="10"/>
        <v>Ok</v>
      </c>
      <c r="T591" s="6">
        <f>IFERROR(VLOOKUP(D591,'[1]2020 год'!$C:$J,8,0),IFERROR(VLOOKUP(D591,'[1]2020 год'!$C:$J,7,0),""))</f>
        <v>18522</v>
      </c>
    </row>
    <row r="592" spans="1:20" ht="42.6" thickTop="1" thickBot="1" x14ac:dyDescent="0.3">
      <c r="A592" s="107">
        <v>588</v>
      </c>
      <c r="B592" s="108" t="s">
        <v>648</v>
      </c>
      <c r="C592" s="108" t="s">
        <v>1286</v>
      </c>
      <c r="D592" s="108" t="s">
        <v>666</v>
      </c>
      <c r="E592" s="124">
        <v>173165</v>
      </c>
      <c r="F592" s="109" t="s">
        <v>1230</v>
      </c>
      <c r="G592" s="110" t="s">
        <v>1230</v>
      </c>
      <c r="H592" s="110" t="s">
        <v>1230</v>
      </c>
      <c r="I592" s="111" t="s">
        <v>1333</v>
      </c>
      <c r="J592" s="110" t="s">
        <v>1210</v>
      </c>
      <c r="K592" s="110" t="s">
        <v>1230</v>
      </c>
      <c r="L592" s="112">
        <v>3</v>
      </c>
      <c r="M592" s="112">
        <v>0</v>
      </c>
      <c r="N592" s="112">
        <v>1</v>
      </c>
      <c r="O592" s="110" t="s">
        <v>1210</v>
      </c>
      <c r="P592" s="110" t="s">
        <v>1230</v>
      </c>
      <c r="Q592" s="117"/>
      <c r="R592" s="113" t="s">
        <v>47</v>
      </c>
      <c r="S592" s="101" t="str">
        <f t="shared" si="10"/>
        <v>Ok</v>
      </c>
      <c r="T592" s="6">
        <f>IFERROR(VLOOKUP(D592,'[1]2020 год'!$C:$J,8,0),IFERROR(VLOOKUP(D592,'[1]2020 год'!$C:$J,7,0),""))</f>
        <v>173165</v>
      </c>
    </row>
    <row r="593" spans="1:20" ht="42.6" thickTop="1" thickBot="1" x14ac:dyDescent="0.3">
      <c r="A593" s="107">
        <v>589</v>
      </c>
      <c r="B593" s="108" t="s">
        <v>648</v>
      </c>
      <c r="C593" s="108" t="s">
        <v>1285</v>
      </c>
      <c r="D593" s="108" t="s">
        <v>144</v>
      </c>
      <c r="E593" s="124">
        <v>12818</v>
      </c>
      <c r="F593" s="109" t="s">
        <v>1230</v>
      </c>
      <c r="G593" s="110" t="s">
        <v>1230</v>
      </c>
      <c r="H593" s="110" t="s">
        <v>1230</v>
      </c>
      <c r="I593" s="111" t="s">
        <v>1333</v>
      </c>
      <c r="J593" s="110" t="s">
        <v>1210</v>
      </c>
      <c r="K593" s="110" t="s">
        <v>1230</v>
      </c>
      <c r="L593" s="112">
        <v>3</v>
      </c>
      <c r="M593" s="112">
        <v>0</v>
      </c>
      <c r="N593" s="112">
        <v>1</v>
      </c>
      <c r="O593" s="110" t="s">
        <v>1210</v>
      </c>
      <c r="P593" s="110" t="s">
        <v>1230</v>
      </c>
      <c r="Q593" s="117"/>
      <c r="R593" s="113" t="s">
        <v>47</v>
      </c>
      <c r="S593" s="101" t="str">
        <f t="shared" si="10"/>
        <v>Ok</v>
      </c>
      <c r="T593" s="6">
        <f>IFERROR(VLOOKUP(D593,'[1]2020 год'!$C:$J,8,0),IFERROR(VLOOKUP(D593,'[1]2020 год'!$C:$J,7,0),""))</f>
        <v>12818</v>
      </c>
    </row>
    <row r="594" spans="1:20" ht="42.6" thickTop="1" thickBot="1" x14ac:dyDescent="0.3">
      <c r="A594" s="107">
        <v>590</v>
      </c>
      <c r="B594" s="108" t="s">
        <v>648</v>
      </c>
      <c r="C594" s="108" t="s">
        <v>1285</v>
      </c>
      <c r="D594" s="108" t="s">
        <v>667</v>
      </c>
      <c r="E594" s="124">
        <v>10860</v>
      </c>
      <c r="F594" s="109" t="s">
        <v>1230</v>
      </c>
      <c r="G594" s="110" t="s">
        <v>1230</v>
      </c>
      <c r="H594" s="110" t="s">
        <v>1230</v>
      </c>
      <c r="I594" s="111" t="s">
        <v>1333</v>
      </c>
      <c r="J594" s="110" t="s">
        <v>1210</v>
      </c>
      <c r="K594" s="110" t="s">
        <v>1230</v>
      </c>
      <c r="L594" s="112">
        <v>3</v>
      </c>
      <c r="M594" s="112">
        <v>0</v>
      </c>
      <c r="N594" s="112">
        <v>1</v>
      </c>
      <c r="O594" s="110" t="s">
        <v>1210</v>
      </c>
      <c r="P594" s="110" t="s">
        <v>1230</v>
      </c>
      <c r="Q594" s="117"/>
      <c r="R594" s="113" t="s">
        <v>47</v>
      </c>
      <c r="S594" s="101" t="str">
        <f t="shared" si="10"/>
        <v>Ok</v>
      </c>
      <c r="T594" s="6">
        <f>IFERROR(VLOOKUP(D594,'[1]2020 год'!$C:$J,8,0),IFERROR(VLOOKUP(D594,'[1]2020 год'!$C:$J,7,0),""))</f>
        <v>10860</v>
      </c>
    </row>
    <row r="595" spans="1:20" ht="42.6" thickTop="1" thickBot="1" x14ac:dyDescent="0.3">
      <c r="A595" s="107">
        <v>591</v>
      </c>
      <c r="B595" s="108" t="s">
        <v>648</v>
      </c>
      <c r="C595" s="108" t="s">
        <v>1285</v>
      </c>
      <c r="D595" s="108" t="s">
        <v>668</v>
      </c>
      <c r="E595" s="124">
        <v>13046</v>
      </c>
      <c r="F595" s="109" t="s">
        <v>1230</v>
      </c>
      <c r="G595" s="110" t="s">
        <v>1230</v>
      </c>
      <c r="H595" s="110" t="s">
        <v>1230</v>
      </c>
      <c r="I595" s="111" t="s">
        <v>1333</v>
      </c>
      <c r="J595" s="110" t="s">
        <v>1210</v>
      </c>
      <c r="K595" s="110" t="s">
        <v>1230</v>
      </c>
      <c r="L595" s="112">
        <v>3</v>
      </c>
      <c r="M595" s="112">
        <v>0</v>
      </c>
      <c r="N595" s="112">
        <v>1</v>
      </c>
      <c r="O595" s="110" t="s">
        <v>1210</v>
      </c>
      <c r="P595" s="110" t="s">
        <v>1230</v>
      </c>
      <c r="Q595" s="117"/>
      <c r="R595" s="113" t="s">
        <v>47</v>
      </c>
      <c r="S595" s="101" t="str">
        <f t="shared" si="10"/>
        <v>Ok</v>
      </c>
      <c r="T595" s="6">
        <f>IFERROR(VLOOKUP(D595,'[1]2020 год'!$C:$J,8,0),IFERROR(VLOOKUP(D595,'[1]2020 год'!$C:$J,7,0),""))</f>
        <v>13046</v>
      </c>
    </row>
    <row r="596" spans="1:20" ht="42.6" thickTop="1" thickBot="1" x14ac:dyDescent="0.3">
      <c r="A596" s="107">
        <v>592</v>
      </c>
      <c r="B596" s="108" t="s">
        <v>648</v>
      </c>
      <c r="C596" s="108" t="s">
        <v>1285</v>
      </c>
      <c r="D596" s="108" t="s">
        <v>669</v>
      </c>
      <c r="E596" s="124">
        <v>12171</v>
      </c>
      <c r="F596" s="109" t="s">
        <v>1230</v>
      </c>
      <c r="G596" s="110" t="s">
        <v>1230</v>
      </c>
      <c r="H596" s="110" t="s">
        <v>1230</v>
      </c>
      <c r="I596" s="111" t="s">
        <v>1333</v>
      </c>
      <c r="J596" s="110" t="s">
        <v>1210</v>
      </c>
      <c r="K596" s="110" t="s">
        <v>1230</v>
      </c>
      <c r="L596" s="112">
        <v>3</v>
      </c>
      <c r="M596" s="112">
        <v>0</v>
      </c>
      <c r="N596" s="112">
        <v>1</v>
      </c>
      <c r="O596" s="110" t="s">
        <v>1210</v>
      </c>
      <c r="P596" s="110" t="s">
        <v>1230</v>
      </c>
      <c r="Q596" s="117"/>
      <c r="R596" s="113" t="s">
        <v>47</v>
      </c>
      <c r="S596" s="101" t="str">
        <f t="shared" si="10"/>
        <v>Ok</v>
      </c>
      <c r="T596" s="6">
        <f>IFERROR(VLOOKUP(D596,'[1]2020 год'!$C:$J,8,0),IFERROR(VLOOKUP(D596,'[1]2020 год'!$C:$J,7,0),""))</f>
        <v>12171</v>
      </c>
    </row>
    <row r="597" spans="1:20" ht="42.6" thickTop="1" thickBot="1" x14ac:dyDescent="0.3">
      <c r="A597" s="107">
        <v>593</v>
      </c>
      <c r="B597" s="108" t="s">
        <v>670</v>
      </c>
      <c r="C597" s="108" t="s">
        <v>1285</v>
      </c>
      <c r="D597" s="108" t="s">
        <v>671</v>
      </c>
      <c r="E597" s="124">
        <v>90549</v>
      </c>
      <c r="F597" s="109" t="s">
        <v>1230</v>
      </c>
      <c r="G597" s="110" t="s">
        <v>1230</v>
      </c>
      <c r="H597" s="110" t="s">
        <v>1230</v>
      </c>
      <c r="I597" s="111" t="s">
        <v>1333</v>
      </c>
      <c r="J597" s="110" t="s">
        <v>1210</v>
      </c>
      <c r="K597" s="110" t="s">
        <v>1230</v>
      </c>
      <c r="L597" s="112">
        <v>3</v>
      </c>
      <c r="M597" s="112">
        <v>0</v>
      </c>
      <c r="N597" s="112">
        <v>1</v>
      </c>
      <c r="O597" s="110" t="s">
        <v>1210</v>
      </c>
      <c r="P597" s="110" t="s">
        <v>1230</v>
      </c>
      <c r="Q597" s="117"/>
      <c r="R597" s="113" t="s">
        <v>1303</v>
      </c>
      <c r="S597" s="101" t="str">
        <f t="shared" si="10"/>
        <v>Ok</v>
      </c>
      <c r="T597" s="6">
        <f>IFERROR(VLOOKUP(D597,'[1]2020 год'!$C:$J,8,0),IFERROR(VLOOKUP(D597,'[1]2020 год'!$C:$J,7,0),""))</f>
        <v>90549</v>
      </c>
    </row>
    <row r="598" spans="1:20" ht="42.6" thickTop="1" thickBot="1" x14ac:dyDescent="0.3">
      <c r="A598" s="107">
        <v>594</v>
      </c>
      <c r="B598" s="108" t="s">
        <v>670</v>
      </c>
      <c r="C598" s="108" t="s">
        <v>1285</v>
      </c>
      <c r="D598" s="108" t="s">
        <v>672</v>
      </c>
      <c r="E598" s="124">
        <v>14819</v>
      </c>
      <c r="F598" s="109" t="s">
        <v>1230</v>
      </c>
      <c r="G598" s="110" t="s">
        <v>1230</v>
      </c>
      <c r="H598" s="110" t="s">
        <v>1230</v>
      </c>
      <c r="I598" s="111" t="s">
        <v>1333</v>
      </c>
      <c r="J598" s="110" t="s">
        <v>1210</v>
      </c>
      <c r="K598" s="110" t="s">
        <v>1230</v>
      </c>
      <c r="L598" s="112">
        <v>3</v>
      </c>
      <c r="M598" s="112">
        <v>0</v>
      </c>
      <c r="N598" s="112">
        <v>1</v>
      </c>
      <c r="O598" s="110" t="s">
        <v>1210</v>
      </c>
      <c r="P598" s="110" t="s">
        <v>1230</v>
      </c>
      <c r="Q598" s="117"/>
      <c r="R598" s="113" t="s">
        <v>1303</v>
      </c>
      <c r="S598" s="101" t="str">
        <f t="shared" si="10"/>
        <v>Ok</v>
      </c>
      <c r="T598" s="6">
        <f>IFERROR(VLOOKUP(D598,'[1]2020 год'!$C:$J,8,0),IFERROR(VLOOKUP(D598,'[1]2020 год'!$C:$J,7,0),""))</f>
        <v>14819</v>
      </c>
    </row>
    <row r="599" spans="1:20" ht="42.6" thickTop="1" thickBot="1" x14ac:dyDescent="0.3">
      <c r="A599" s="107">
        <v>595</v>
      </c>
      <c r="B599" s="108" t="s">
        <v>670</v>
      </c>
      <c r="C599" s="108" t="s">
        <v>1285</v>
      </c>
      <c r="D599" s="108" t="s">
        <v>673</v>
      </c>
      <c r="E599" s="124">
        <v>9902</v>
      </c>
      <c r="F599" s="109" t="s">
        <v>1230</v>
      </c>
      <c r="G599" s="110" t="s">
        <v>1230</v>
      </c>
      <c r="H599" s="110" t="s">
        <v>1230</v>
      </c>
      <c r="I599" s="111" t="s">
        <v>1333</v>
      </c>
      <c r="J599" s="110" t="s">
        <v>1210</v>
      </c>
      <c r="K599" s="110" t="s">
        <v>1230</v>
      </c>
      <c r="L599" s="112">
        <v>3</v>
      </c>
      <c r="M599" s="112">
        <v>0</v>
      </c>
      <c r="N599" s="112">
        <v>1</v>
      </c>
      <c r="O599" s="110" t="s">
        <v>1210</v>
      </c>
      <c r="P599" s="110" t="s">
        <v>1230</v>
      </c>
      <c r="Q599" s="117"/>
      <c r="R599" s="113" t="s">
        <v>1303</v>
      </c>
      <c r="S599" s="101" t="str">
        <f t="shared" si="10"/>
        <v>Ok</v>
      </c>
      <c r="T599" s="6">
        <f>IFERROR(VLOOKUP(D599,'[1]2020 год'!$C:$J,8,0),IFERROR(VLOOKUP(D599,'[1]2020 год'!$C:$J,7,0),""))</f>
        <v>9902</v>
      </c>
    </row>
    <row r="600" spans="1:20" ht="42.6" thickTop="1" thickBot="1" x14ac:dyDescent="0.3">
      <c r="A600" s="107">
        <v>596</v>
      </c>
      <c r="B600" s="108" t="s">
        <v>670</v>
      </c>
      <c r="C600" s="108" t="s">
        <v>1285</v>
      </c>
      <c r="D600" s="108" t="s">
        <v>674</v>
      </c>
      <c r="E600" s="124">
        <v>20482</v>
      </c>
      <c r="F600" s="109" t="s">
        <v>1230</v>
      </c>
      <c r="G600" s="110" t="s">
        <v>1230</v>
      </c>
      <c r="H600" s="110" t="s">
        <v>1230</v>
      </c>
      <c r="I600" s="111" t="s">
        <v>1333</v>
      </c>
      <c r="J600" s="110" t="s">
        <v>1210</v>
      </c>
      <c r="K600" s="110" t="s">
        <v>1230</v>
      </c>
      <c r="L600" s="112">
        <v>3</v>
      </c>
      <c r="M600" s="112">
        <v>0</v>
      </c>
      <c r="N600" s="112">
        <v>1</v>
      </c>
      <c r="O600" s="110" t="s">
        <v>1210</v>
      </c>
      <c r="P600" s="110" t="s">
        <v>1230</v>
      </c>
      <c r="Q600" s="117"/>
      <c r="R600" s="113" t="s">
        <v>1303</v>
      </c>
      <c r="S600" s="101" t="str">
        <f t="shared" si="10"/>
        <v>Ok</v>
      </c>
      <c r="T600" s="6">
        <f>IFERROR(VLOOKUP(D600,'[1]2020 год'!$C:$J,8,0),IFERROR(VLOOKUP(D600,'[1]2020 год'!$C:$J,7,0),""))</f>
        <v>20482</v>
      </c>
    </row>
    <row r="601" spans="1:20" ht="42.6" thickTop="1" thickBot="1" x14ac:dyDescent="0.3">
      <c r="A601" s="107">
        <v>597</v>
      </c>
      <c r="B601" s="108" t="s">
        <v>670</v>
      </c>
      <c r="C601" s="108" t="s">
        <v>1285</v>
      </c>
      <c r="D601" s="108" t="s">
        <v>675</v>
      </c>
      <c r="E601" s="124">
        <v>9670</v>
      </c>
      <c r="F601" s="109" t="s">
        <v>1230</v>
      </c>
      <c r="G601" s="110" t="s">
        <v>1230</v>
      </c>
      <c r="H601" s="110" t="s">
        <v>1230</v>
      </c>
      <c r="I601" s="111" t="s">
        <v>1333</v>
      </c>
      <c r="J601" s="110" t="s">
        <v>1210</v>
      </c>
      <c r="K601" s="110" t="s">
        <v>1230</v>
      </c>
      <c r="L601" s="112">
        <v>3</v>
      </c>
      <c r="M601" s="112">
        <v>0</v>
      </c>
      <c r="N601" s="112">
        <v>1</v>
      </c>
      <c r="O601" s="110" t="s">
        <v>1210</v>
      </c>
      <c r="P601" s="110" t="s">
        <v>1230</v>
      </c>
      <c r="Q601" s="117"/>
      <c r="R601" s="113" t="s">
        <v>1303</v>
      </c>
      <c r="S601" s="101" t="str">
        <f t="shared" si="10"/>
        <v>Ok</v>
      </c>
      <c r="T601" s="6">
        <f>IFERROR(VLOOKUP(D601,'[1]2020 год'!$C:$J,8,0),IFERROR(VLOOKUP(D601,'[1]2020 год'!$C:$J,7,0),""))</f>
        <v>9670</v>
      </c>
    </row>
    <row r="602" spans="1:20" ht="42.6" thickTop="1" thickBot="1" x14ac:dyDescent="0.3">
      <c r="A602" s="107">
        <v>598</v>
      </c>
      <c r="B602" s="108" t="s">
        <v>670</v>
      </c>
      <c r="C602" s="108" t="s">
        <v>1285</v>
      </c>
      <c r="D602" s="108" t="s">
        <v>676</v>
      </c>
      <c r="E602" s="124">
        <v>8535</v>
      </c>
      <c r="F602" s="109" t="s">
        <v>1230</v>
      </c>
      <c r="G602" s="110" t="s">
        <v>1230</v>
      </c>
      <c r="H602" s="110" t="s">
        <v>1230</v>
      </c>
      <c r="I602" s="111" t="s">
        <v>1333</v>
      </c>
      <c r="J602" s="110" t="s">
        <v>1210</v>
      </c>
      <c r="K602" s="110" t="s">
        <v>1230</v>
      </c>
      <c r="L602" s="112">
        <v>3</v>
      </c>
      <c r="M602" s="112">
        <v>0</v>
      </c>
      <c r="N602" s="112">
        <v>1</v>
      </c>
      <c r="O602" s="110" t="s">
        <v>1210</v>
      </c>
      <c r="P602" s="110" t="s">
        <v>1230</v>
      </c>
      <c r="Q602" s="117"/>
      <c r="R602" s="113" t="s">
        <v>1303</v>
      </c>
      <c r="S602" s="101" t="str">
        <f t="shared" si="10"/>
        <v>Ok</v>
      </c>
      <c r="T602" s="6">
        <f>IFERROR(VLOOKUP(D602,'[1]2020 год'!$C:$J,8,0),IFERROR(VLOOKUP(D602,'[1]2020 год'!$C:$J,7,0),""))</f>
        <v>8535</v>
      </c>
    </row>
    <row r="603" spans="1:20" ht="42.6" thickTop="1" thickBot="1" x14ac:dyDescent="0.3">
      <c r="A603" s="107">
        <v>599</v>
      </c>
      <c r="B603" s="108" t="s">
        <v>670</v>
      </c>
      <c r="C603" s="108" t="s">
        <v>1286</v>
      </c>
      <c r="D603" s="108" t="s">
        <v>677</v>
      </c>
      <c r="E603" s="124">
        <v>210116</v>
      </c>
      <c r="F603" s="109" t="s">
        <v>1230</v>
      </c>
      <c r="G603" s="110" t="s">
        <v>1230</v>
      </c>
      <c r="H603" s="110" t="s">
        <v>1230</v>
      </c>
      <c r="I603" s="111" t="s">
        <v>1333</v>
      </c>
      <c r="J603" s="110" t="s">
        <v>1210</v>
      </c>
      <c r="K603" s="110" t="s">
        <v>1230</v>
      </c>
      <c r="L603" s="112">
        <v>2</v>
      </c>
      <c r="M603" s="112">
        <v>0</v>
      </c>
      <c r="N603" s="112">
        <v>1</v>
      </c>
      <c r="O603" s="110" t="s">
        <v>1210</v>
      </c>
      <c r="P603" s="110" t="s">
        <v>1230</v>
      </c>
      <c r="Q603" s="117"/>
      <c r="R603" s="113" t="s">
        <v>1303</v>
      </c>
      <c r="S603" s="101" t="str">
        <f t="shared" si="10"/>
        <v>Ok</v>
      </c>
      <c r="T603" s="6">
        <f>IFERROR(VLOOKUP(D603,'[1]2020 год'!$C:$J,8,0),IFERROR(VLOOKUP(D603,'[1]2020 год'!$C:$J,7,0),""))</f>
        <v>210116</v>
      </c>
    </row>
    <row r="604" spans="1:20" ht="42.6" thickTop="1" thickBot="1" x14ac:dyDescent="0.3">
      <c r="A604" s="107">
        <v>600</v>
      </c>
      <c r="B604" s="108" t="s">
        <v>678</v>
      </c>
      <c r="C604" s="108" t="s">
        <v>1285</v>
      </c>
      <c r="D604" s="108" t="s">
        <v>679</v>
      </c>
      <c r="E604" s="124">
        <v>12728</v>
      </c>
      <c r="F604" s="109" t="s">
        <v>1230</v>
      </c>
      <c r="G604" s="110" t="s">
        <v>1230</v>
      </c>
      <c r="H604" s="110" t="s">
        <v>1230</v>
      </c>
      <c r="I604" s="111" t="s">
        <v>1333</v>
      </c>
      <c r="J604" s="110" t="s">
        <v>1210</v>
      </c>
      <c r="K604" s="110" t="s">
        <v>1230</v>
      </c>
      <c r="L604" s="112">
        <v>3</v>
      </c>
      <c r="M604" s="112">
        <v>0</v>
      </c>
      <c r="N604" s="112">
        <v>1</v>
      </c>
      <c r="O604" s="110" t="s">
        <v>1210</v>
      </c>
      <c r="P604" s="110" t="s">
        <v>1230</v>
      </c>
      <c r="Q604" s="117"/>
      <c r="R604" s="113" t="s">
        <v>42</v>
      </c>
      <c r="S604" s="101" t="str">
        <f t="shared" si="10"/>
        <v>Ok</v>
      </c>
      <c r="T604" s="6">
        <f>IFERROR(VLOOKUP(D604,'[1]2020 год'!$C:$J,8,0),IFERROR(VLOOKUP(D604,'[1]2020 год'!$C:$J,7,0),""))</f>
        <v>12728</v>
      </c>
    </row>
    <row r="605" spans="1:20" ht="42.6" thickTop="1" thickBot="1" x14ac:dyDescent="0.3">
      <c r="A605" s="107">
        <v>601</v>
      </c>
      <c r="B605" s="108" t="s">
        <v>678</v>
      </c>
      <c r="C605" s="108" t="s">
        <v>1285</v>
      </c>
      <c r="D605" s="108" t="s">
        <v>680</v>
      </c>
      <c r="E605" s="124">
        <v>13788</v>
      </c>
      <c r="F605" s="109" t="s">
        <v>1230</v>
      </c>
      <c r="G605" s="110" t="s">
        <v>1230</v>
      </c>
      <c r="H605" s="110" t="s">
        <v>1230</v>
      </c>
      <c r="I605" s="111" t="s">
        <v>1333</v>
      </c>
      <c r="J605" s="110" t="s">
        <v>1210</v>
      </c>
      <c r="K605" s="110" t="s">
        <v>1230</v>
      </c>
      <c r="L605" s="112">
        <v>3</v>
      </c>
      <c r="M605" s="112">
        <v>0</v>
      </c>
      <c r="N605" s="112">
        <v>1</v>
      </c>
      <c r="O605" s="110" t="s">
        <v>1210</v>
      </c>
      <c r="P605" s="110" t="s">
        <v>1230</v>
      </c>
      <c r="Q605" s="117"/>
      <c r="R605" s="113" t="s">
        <v>42</v>
      </c>
      <c r="S605" s="101" t="str">
        <f t="shared" si="10"/>
        <v>Ok</v>
      </c>
      <c r="T605" s="6">
        <f>IFERROR(VLOOKUP(D605,'[1]2020 год'!$C:$J,8,0),IFERROR(VLOOKUP(D605,'[1]2020 год'!$C:$J,7,0),""))</f>
        <v>13788</v>
      </c>
    </row>
    <row r="606" spans="1:20" ht="42.6" thickTop="1" thickBot="1" x14ac:dyDescent="0.3">
      <c r="A606" s="107">
        <v>602</v>
      </c>
      <c r="B606" s="108" t="s">
        <v>678</v>
      </c>
      <c r="C606" s="108" t="s">
        <v>1286</v>
      </c>
      <c r="D606" s="108" t="s">
        <v>681</v>
      </c>
      <c r="E606" s="124">
        <v>140539</v>
      </c>
      <c r="F606" s="109" t="s">
        <v>1230</v>
      </c>
      <c r="G606" s="110" t="s">
        <v>1230</v>
      </c>
      <c r="H606" s="110" t="s">
        <v>1230</v>
      </c>
      <c r="I606" s="111" t="s">
        <v>1333</v>
      </c>
      <c r="J606" s="110" t="s">
        <v>1210</v>
      </c>
      <c r="K606" s="110" t="s">
        <v>1230</v>
      </c>
      <c r="L606" s="112">
        <v>2</v>
      </c>
      <c r="M606" s="112">
        <v>0</v>
      </c>
      <c r="N606" s="112">
        <v>1</v>
      </c>
      <c r="O606" s="110" t="s">
        <v>1210</v>
      </c>
      <c r="P606" s="110" t="s">
        <v>1230</v>
      </c>
      <c r="Q606" s="117"/>
      <c r="R606" s="113" t="s">
        <v>42</v>
      </c>
      <c r="S606" s="101" t="str">
        <f t="shared" si="10"/>
        <v>Ok</v>
      </c>
      <c r="T606" s="6">
        <f>IFERROR(VLOOKUP(D606,'[1]2020 год'!$C:$J,8,0),IFERROR(VLOOKUP(D606,'[1]2020 год'!$C:$J,7,0),""))</f>
        <v>140539</v>
      </c>
    </row>
    <row r="607" spans="1:20" ht="42.6" thickTop="1" thickBot="1" x14ac:dyDescent="0.3">
      <c r="A607" s="107">
        <v>603</v>
      </c>
      <c r="B607" s="108" t="s">
        <v>678</v>
      </c>
      <c r="C607" s="108" t="s">
        <v>1285</v>
      </c>
      <c r="D607" s="108" t="s">
        <v>682</v>
      </c>
      <c r="E607" s="124">
        <v>10862</v>
      </c>
      <c r="F607" s="109" t="s">
        <v>1230</v>
      </c>
      <c r="G607" s="110" t="s">
        <v>1230</v>
      </c>
      <c r="H607" s="110" t="s">
        <v>1230</v>
      </c>
      <c r="I607" s="111" t="s">
        <v>1333</v>
      </c>
      <c r="J607" s="110" t="s">
        <v>1210</v>
      </c>
      <c r="K607" s="110" t="s">
        <v>1230</v>
      </c>
      <c r="L607" s="112">
        <v>3</v>
      </c>
      <c r="M607" s="112">
        <v>0</v>
      </c>
      <c r="N607" s="112">
        <v>1</v>
      </c>
      <c r="O607" s="110" t="s">
        <v>1210</v>
      </c>
      <c r="P607" s="110" t="s">
        <v>1230</v>
      </c>
      <c r="Q607" s="117"/>
      <c r="R607" s="113" t="s">
        <v>42</v>
      </c>
      <c r="S607" s="101" t="str">
        <f t="shared" si="10"/>
        <v>Ok</v>
      </c>
      <c r="T607" s="6">
        <f>IFERROR(VLOOKUP(D607,'[1]2020 год'!$C:$J,8,0),IFERROR(VLOOKUP(D607,'[1]2020 год'!$C:$J,7,0),""))</f>
        <v>10862</v>
      </c>
    </row>
    <row r="608" spans="1:20" ht="42.6" thickTop="1" thickBot="1" x14ac:dyDescent="0.3">
      <c r="A608" s="107">
        <v>604</v>
      </c>
      <c r="B608" s="108" t="s">
        <v>678</v>
      </c>
      <c r="C608" s="108" t="s">
        <v>1285</v>
      </c>
      <c r="D608" s="108" t="s">
        <v>683</v>
      </c>
      <c r="E608" s="124">
        <v>11767</v>
      </c>
      <c r="F608" s="109" t="s">
        <v>1230</v>
      </c>
      <c r="G608" s="110" t="s">
        <v>1230</v>
      </c>
      <c r="H608" s="110" t="s">
        <v>1230</v>
      </c>
      <c r="I608" s="111" t="s">
        <v>1333</v>
      </c>
      <c r="J608" s="110" t="s">
        <v>1210</v>
      </c>
      <c r="K608" s="110" t="s">
        <v>1230</v>
      </c>
      <c r="L608" s="112">
        <v>3</v>
      </c>
      <c r="M608" s="112">
        <v>0</v>
      </c>
      <c r="N608" s="112">
        <v>1</v>
      </c>
      <c r="O608" s="110" t="s">
        <v>1210</v>
      </c>
      <c r="P608" s="110" t="s">
        <v>1230</v>
      </c>
      <c r="Q608" s="117"/>
      <c r="R608" s="113" t="s">
        <v>42</v>
      </c>
      <c r="S608" s="101" t="str">
        <f t="shared" si="10"/>
        <v>Ok</v>
      </c>
      <c r="T608" s="6">
        <f>IFERROR(VLOOKUP(D608,'[1]2020 год'!$C:$J,8,0),IFERROR(VLOOKUP(D608,'[1]2020 год'!$C:$J,7,0),""))</f>
        <v>11767</v>
      </c>
    </row>
    <row r="609" spans="1:20" ht="42.6" thickTop="1" thickBot="1" x14ac:dyDescent="0.3">
      <c r="A609" s="107">
        <v>605</v>
      </c>
      <c r="B609" s="108" t="s">
        <v>678</v>
      </c>
      <c r="C609" s="108" t="s">
        <v>1285</v>
      </c>
      <c r="D609" s="108" t="s">
        <v>684</v>
      </c>
      <c r="E609" s="124">
        <v>19661</v>
      </c>
      <c r="F609" s="109" t="s">
        <v>1230</v>
      </c>
      <c r="G609" s="110" t="s">
        <v>1230</v>
      </c>
      <c r="H609" s="110" t="s">
        <v>1230</v>
      </c>
      <c r="I609" s="111" t="s">
        <v>1333</v>
      </c>
      <c r="J609" s="110" t="s">
        <v>1210</v>
      </c>
      <c r="K609" s="110" t="s">
        <v>1230</v>
      </c>
      <c r="L609" s="112">
        <v>3</v>
      </c>
      <c r="M609" s="112">
        <v>0</v>
      </c>
      <c r="N609" s="112">
        <v>1</v>
      </c>
      <c r="O609" s="110" t="s">
        <v>1210</v>
      </c>
      <c r="P609" s="110" t="s">
        <v>1230</v>
      </c>
      <c r="Q609" s="117"/>
      <c r="R609" s="113" t="s">
        <v>42</v>
      </c>
      <c r="S609" s="101" t="str">
        <f t="shared" si="10"/>
        <v>Ok</v>
      </c>
      <c r="T609" s="6">
        <f>IFERROR(VLOOKUP(D609,'[1]2020 год'!$C:$J,8,0),IFERROR(VLOOKUP(D609,'[1]2020 год'!$C:$J,7,0),""))</f>
        <v>19661</v>
      </c>
    </row>
    <row r="610" spans="1:20" ht="42.6" thickTop="1" thickBot="1" x14ac:dyDescent="0.3">
      <c r="A610" s="107">
        <v>606</v>
      </c>
      <c r="B610" s="108" t="s">
        <v>678</v>
      </c>
      <c r="C610" s="108" t="s">
        <v>1285</v>
      </c>
      <c r="D610" s="108" t="s">
        <v>685</v>
      </c>
      <c r="E610" s="124">
        <v>35639</v>
      </c>
      <c r="F610" s="109" t="s">
        <v>1230</v>
      </c>
      <c r="G610" s="110" t="s">
        <v>1230</v>
      </c>
      <c r="H610" s="110" t="s">
        <v>1230</v>
      </c>
      <c r="I610" s="111" t="s">
        <v>1333</v>
      </c>
      <c r="J610" s="110" t="s">
        <v>1210</v>
      </c>
      <c r="K610" s="110" t="s">
        <v>1230</v>
      </c>
      <c r="L610" s="112">
        <v>3</v>
      </c>
      <c r="M610" s="112">
        <v>0</v>
      </c>
      <c r="N610" s="112">
        <v>1</v>
      </c>
      <c r="O610" s="110" t="s">
        <v>1210</v>
      </c>
      <c r="P610" s="110" t="s">
        <v>1230</v>
      </c>
      <c r="Q610" s="117"/>
      <c r="R610" s="113" t="s">
        <v>42</v>
      </c>
      <c r="S610" s="101" t="str">
        <f t="shared" si="10"/>
        <v>Ok</v>
      </c>
      <c r="T610" s="6">
        <f>IFERROR(VLOOKUP(D610,'[1]2020 год'!$C:$J,8,0),IFERROR(VLOOKUP(D610,'[1]2020 год'!$C:$J,7,0),""))</f>
        <v>35639</v>
      </c>
    </row>
    <row r="611" spans="1:20" ht="42.6" thickTop="1" thickBot="1" x14ac:dyDescent="0.3">
      <c r="A611" s="107">
        <v>607</v>
      </c>
      <c r="B611" s="108" t="s">
        <v>686</v>
      </c>
      <c r="C611" s="108" t="s">
        <v>1285</v>
      </c>
      <c r="D611" s="108" t="s">
        <v>687</v>
      </c>
      <c r="E611" s="124">
        <v>63845</v>
      </c>
      <c r="F611" s="109" t="s">
        <v>1230</v>
      </c>
      <c r="G611" s="110" t="s">
        <v>1230</v>
      </c>
      <c r="H611" s="110" t="s">
        <v>1230</v>
      </c>
      <c r="I611" s="111" t="s">
        <v>1333</v>
      </c>
      <c r="J611" s="110" t="s">
        <v>1210</v>
      </c>
      <c r="K611" s="110" t="s">
        <v>1230</v>
      </c>
      <c r="L611" s="112">
        <v>3</v>
      </c>
      <c r="M611" s="112">
        <v>0</v>
      </c>
      <c r="N611" s="112">
        <v>1</v>
      </c>
      <c r="O611" s="110" t="s">
        <v>1210</v>
      </c>
      <c r="P611" s="110" t="s">
        <v>1230</v>
      </c>
      <c r="Q611" s="117"/>
      <c r="R611" s="113" t="s">
        <v>46</v>
      </c>
      <c r="S611" s="101" t="str">
        <f t="shared" si="10"/>
        <v>Ok</v>
      </c>
      <c r="T611" s="6">
        <f>IFERROR(VLOOKUP(D611,'[1]2020 год'!$C:$J,8,0),IFERROR(VLOOKUP(D611,'[1]2020 год'!$C:$J,7,0),""))</f>
        <v>63845</v>
      </c>
    </row>
    <row r="612" spans="1:20" ht="42.6" thickTop="1" thickBot="1" x14ac:dyDescent="0.3">
      <c r="A612" s="107">
        <v>608</v>
      </c>
      <c r="B612" s="108" t="s">
        <v>686</v>
      </c>
      <c r="C612" s="108" t="s">
        <v>1285</v>
      </c>
      <c r="D612" s="108" t="s">
        <v>688</v>
      </c>
      <c r="E612" s="124">
        <v>17824</v>
      </c>
      <c r="F612" s="109" t="s">
        <v>1230</v>
      </c>
      <c r="G612" s="110" t="s">
        <v>1230</v>
      </c>
      <c r="H612" s="110" t="s">
        <v>1230</v>
      </c>
      <c r="I612" s="111" t="s">
        <v>1333</v>
      </c>
      <c r="J612" s="110" t="s">
        <v>1210</v>
      </c>
      <c r="K612" s="110" t="s">
        <v>1230</v>
      </c>
      <c r="L612" s="112">
        <v>3</v>
      </c>
      <c r="M612" s="112">
        <v>0</v>
      </c>
      <c r="N612" s="112">
        <v>1</v>
      </c>
      <c r="O612" s="110" t="s">
        <v>1210</v>
      </c>
      <c r="P612" s="110" t="s">
        <v>1230</v>
      </c>
      <c r="Q612" s="117"/>
      <c r="R612" s="113" t="s">
        <v>46</v>
      </c>
      <c r="S612" s="101" t="str">
        <f t="shared" si="10"/>
        <v>Ok</v>
      </c>
      <c r="T612" s="6">
        <f>IFERROR(VLOOKUP(D612,'[1]2020 год'!$C:$J,8,0),IFERROR(VLOOKUP(D612,'[1]2020 год'!$C:$J,7,0),""))</f>
        <v>17824</v>
      </c>
    </row>
    <row r="613" spans="1:20" ht="42.6" thickTop="1" thickBot="1" x14ac:dyDescent="0.3">
      <c r="A613" s="107">
        <v>609</v>
      </c>
      <c r="B613" s="108" t="s">
        <v>689</v>
      </c>
      <c r="C613" s="108" t="s">
        <v>1285</v>
      </c>
      <c r="D613" s="108" t="s">
        <v>690</v>
      </c>
      <c r="E613" s="124">
        <v>14601</v>
      </c>
      <c r="F613" s="109" t="s">
        <v>1230</v>
      </c>
      <c r="G613" s="110" t="s">
        <v>1230</v>
      </c>
      <c r="H613" s="110" t="s">
        <v>1230</v>
      </c>
      <c r="I613" s="111" t="s">
        <v>1333</v>
      </c>
      <c r="J613" s="110" t="s">
        <v>1210</v>
      </c>
      <c r="K613" s="110" t="s">
        <v>1230</v>
      </c>
      <c r="L613" s="112">
        <v>3</v>
      </c>
      <c r="M613" s="112">
        <v>0</v>
      </c>
      <c r="N613" s="112">
        <v>1</v>
      </c>
      <c r="O613" s="110" t="s">
        <v>1210</v>
      </c>
      <c r="P613" s="110" t="s">
        <v>1230</v>
      </c>
      <c r="Q613" s="117"/>
      <c r="R613" s="113" t="s">
        <v>43</v>
      </c>
      <c r="S613" s="101" t="str">
        <f t="shared" si="10"/>
        <v>Ok</v>
      </c>
      <c r="T613" s="6">
        <f>IFERROR(VLOOKUP(D613,'[1]2020 год'!$C:$J,8,0),IFERROR(VLOOKUP(D613,'[1]2020 год'!$C:$J,7,0),""))</f>
        <v>14601</v>
      </c>
    </row>
    <row r="614" spans="1:20" ht="42.6" thickTop="1" thickBot="1" x14ac:dyDescent="0.3">
      <c r="A614" s="107">
        <v>610</v>
      </c>
      <c r="B614" s="108" t="s">
        <v>689</v>
      </c>
      <c r="C614" s="108" t="s">
        <v>1285</v>
      </c>
      <c r="D614" s="108" t="s">
        <v>691</v>
      </c>
      <c r="E614" s="124">
        <v>17254</v>
      </c>
      <c r="F614" s="109" t="s">
        <v>1230</v>
      </c>
      <c r="G614" s="110" t="s">
        <v>1230</v>
      </c>
      <c r="H614" s="110" t="s">
        <v>1230</v>
      </c>
      <c r="I614" s="111" t="s">
        <v>1333</v>
      </c>
      <c r="J614" s="110" t="s">
        <v>1210</v>
      </c>
      <c r="K614" s="110" t="s">
        <v>1230</v>
      </c>
      <c r="L614" s="112">
        <v>3</v>
      </c>
      <c r="M614" s="112">
        <v>0</v>
      </c>
      <c r="N614" s="112">
        <v>1</v>
      </c>
      <c r="O614" s="110" t="s">
        <v>1210</v>
      </c>
      <c r="P614" s="110" t="s">
        <v>1230</v>
      </c>
      <c r="Q614" s="117"/>
      <c r="R614" s="113" t="s">
        <v>43</v>
      </c>
      <c r="S614" s="101" t="str">
        <f t="shared" si="10"/>
        <v>Ok</v>
      </c>
      <c r="T614" s="6">
        <f>IFERROR(VLOOKUP(D614,'[1]2020 год'!$C:$J,8,0),IFERROR(VLOOKUP(D614,'[1]2020 год'!$C:$J,7,0),""))</f>
        <v>17254</v>
      </c>
    </row>
    <row r="615" spans="1:20" ht="42.6" thickTop="1" thickBot="1" x14ac:dyDescent="0.3">
      <c r="A615" s="107">
        <v>611</v>
      </c>
      <c r="B615" s="108" t="s">
        <v>689</v>
      </c>
      <c r="C615" s="108" t="s">
        <v>1285</v>
      </c>
      <c r="D615" s="108" t="s">
        <v>692</v>
      </c>
      <c r="E615" s="124">
        <v>59137</v>
      </c>
      <c r="F615" s="109" t="s">
        <v>1230</v>
      </c>
      <c r="G615" s="110" t="s">
        <v>1230</v>
      </c>
      <c r="H615" s="110" t="s">
        <v>1230</v>
      </c>
      <c r="I615" s="111" t="s">
        <v>1333</v>
      </c>
      <c r="J615" s="110" t="s">
        <v>1210</v>
      </c>
      <c r="K615" s="110" t="s">
        <v>1230</v>
      </c>
      <c r="L615" s="112">
        <v>3</v>
      </c>
      <c r="M615" s="112">
        <v>0</v>
      </c>
      <c r="N615" s="112">
        <v>1</v>
      </c>
      <c r="O615" s="110" t="s">
        <v>1210</v>
      </c>
      <c r="P615" s="110" t="s">
        <v>1230</v>
      </c>
      <c r="Q615" s="117"/>
      <c r="R615" s="113" t="s">
        <v>43</v>
      </c>
      <c r="S615" s="101" t="str">
        <f t="shared" si="10"/>
        <v>Ok</v>
      </c>
      <c r="T615" s="6">
        <f>IFERROR(VLOOKUP(D615,'[1]2020 год'!$C:$J,8,0),IFERROR(VLOOKUP(D615,'[1]2020 год'!$C:$J,7,0),""))</f>
        <v>59137</v>
      </c>
    </row>
    <row r="616" spans="1:20" ht="42.6" thickTop="1" thickBot="1" x14ac:dyDescent="0.3">
      <c r="A616" s="107">
        <v>612</v>
      </c>
      <c r="B616" s="108" t="s">
        <v>689</v>
      </c>
      <c r="C616" s="108" t="s">
        <v>1285</v>
      </c>
      <c r="D616" s="108" t="s">
        <v>693</v>
      </c>
      <c r="E616" s="124">
        <v>65265</v>
      </c>
      <c r="F616" s="109" t="s">
        <v>1230</v>
      </c>
      <c r="G616" s="110" t="s">
        <v>1230</v>
      </c>
      <c r="H616" s="110" t="s">
        <v>1230</v>
      </c>
      <c r="I616" s="111" t="s">
        <v>1333</v>
      </c>
      <c r="J616" s="110" t="s">
        <v>1210</v>
      </c>
      <c r="K616" s="110" t="s">
        <v>1230</v>
      </c>
      <c r="L616" s="112">
        <v>3</v>
      </c>
      <c r="M616" s="112">
        <v>0</v>
      </c>
      <c r="N616" s="112">
        <v>1</v>
      </c>
      <c r="O616" s="110" t="s">
        <v>1210</v>
      </c>
      <c r="P616" s="110" t="s">
        <v>1230</v>
      </c>
      <c r="Q616" s="117"/>
      <c r="R616" s="113" t="s">
        <v>43</v>
      </c>
      <c r="S616" s="101" t="str">
        <f t="shared" si="10"/>
        <v>Ok</v>
      </c>
      <c r="T616" s="6">
        <f>IFERROR(VLOOKUP(D616,'[1]2020 год'!$C:$J,8,0),IFERROR(VLOOKUP(D616,'[1]2020 год'!$C:$J,7,0),""))</f>
        <v>65265</v>
      </c>
    </row>
    <row r="617" spans="1:20" ht="42.6" thickTop="1" thickBot="1" x14ac:dyDescent="0.3">
      <c r="A617" s="107">
        <v>613</v>
      </c>
      <c r="B617" s="108" t="s">
        <v>689</v>
      </c>
      <c r="C617" s="108" t="s">
        <v>1285</v>
      </c>
      <c r="D617" s="108" t="s">
        <v>694</v>
      </c>
      <c r="E617" s="124">
        <v>46362</v>
      </c>
      <c r="F617" s="109" t="s">
        <v>1230</v>
      </c>
      <c r="G617" s="110" t="s">
        <v>1230</v>
      </c>
      <c r="H617" s="110" t="s">
        <v>1230</v>
      </c>
      <c r="I617" s="111" t="s">
        <v>1333</v>
      </c>
      <c r="J617" s="110" t="s">
        <v>1210</v>
      </c>
      <c r="K617" s="110" t="s">
        <v>1230</v>
      </c>
      <c r="L617" s="112">
        <v>3</v>
      </c>
      <c r="M617" s="112">
        <v>0</v>
      </c>
      <c r="N617" s="112">
        <v>1</v>
      </c>
      <c r="O617" s="110" t="s">
        <v>1210</v>
      </c>
      <c r="P617" s="110" t="s">
        <v>1230</v>
      </c>
      <c r="Q617" s="117"/>
      <c r="R617" s="113" t="s">
        <v>43</v>
      </c>
      <c r="S617" s="101" t="str">
        <f t="shared" si="10"/>
        <v>Ok</v>
      </c>
      <c r="T617" s="6">
        <f>IFERROR(VLOOKUP(D617,'[1]2020 год'!$C:$J,8,0),IFERROR(VLOOKUP(D617,'[1]2020 год'!$C:$J,7,0),""))</f>
        <v>46362</v>
      </c>
    </row>
    <row r="618" spans="1:20" ht="42.6" thickTop="1" thickBot="1" x14ac:dyDescent="0.3">
      <c r="A618" s="107">
        <v>614</v>
      </c>
      <c r="B618" s="108" t="s">
        <v>689</v>
      </c>
      <c r="C618" s="108" t="s">
        <v>1286</v>
      </c>
      <c r="D618" s="108" t="s">
        <v>79</v>
      </c>
      <c r="E618" s="124">
        <v>225810</v>
      </c>
      <c r="F618" s="109" t="s">
        <v>1230</v>
      </c>
      <c r="G618" s="110" t="s">
        <v>1230</v>
      </c>
      <c r="H618" s="110" t="s">
        <v>1230</v>
      </c>
      <c r="I618" s="111" t="s">
        <v>1333</v>
      </c>
      <c r="J618" s="110" t="s">
        <v>1210</v>
      </c>
      <c r="K618" s="110" t="s">
        <v>1230</v>
      </c>
      <c r="L618" s="112">
        <v>2</v>
      </c>
      <c r="M618" s="112">
        <v>0</v>
      </c>
      <c r="N618" s="112">
        <v>1</v>
      </c>
      <c r="O618" s="110" t="s">
        <v>1210</v>
      </c>
      <c r="P618" s="110" t="s">
        <v>1230</v>
      </c>
      <c r="Q618" s="117"/>
      <c r="R618" s="113" t="s">
        <v>43</v>
      </c>
      <c r="S618" s="101" t="str">
        <f t="shared" si="10"/>
        <v>Ok</v>
      </c>
      <c r="T618" s="6">
        <f>IFERROR(VLOOKUP(D618,'[1]2020 год'!$C:$J,8,0),IFERROR(VLOOKUP(D618,'[1]2020 год'!$C:$J,7,0),""))</f>
        <v>225810</v>
      </c>
    </row>
    <row r="619" spans="1:20" ht="42.6" thickTop="1" thickBot="1" x14ac:dyDescent="0.3">
      <c r="A619" s="107">
        <v>615</v>
      </c>
      <c r="B619" s="108" t="s">
        <v>689</v>
      </c>
      <c r="C619" s="108" t="s">
        <v>1285</v>
      </c>
      <c r="D619" s="108" t="s">
        <v>695</v>
      </c>
      <c r="E619" s="124">
        <v>10323</v>
      </c>
      <c r="F619" s="109" t="s">
        <v>1230</v>
      </c>
      <c r="G619" s="110" t="s">
        <v>1230</v>
      </c>
      <c r="H619" s="110" t="s">
        <v>1230</v>
      </c>
      <c r="I619" s="111" t="s">
        <v>1333</v>
      </c>
      <c r="J619" s="110" t="s">
        <v>1210</v>
      </c>
      <c r="K619" s="110" t="s">
        <v>1230</v>
      </c>
      <c r="L619" s="112">
        <v>3</v>
      </c>
      <c r="M619" s="112">
        <v>0</v>
      </c>
      <c r="N619" s="112">
        <v>1</v>
      </c>
      <c r="O619" s="110" t="s">
        <v>1210</v>
      </c>
      <c r="P619" s="110" t="s">
        <v>1230</v>
      </c>
      <c r="Q619" s="117"/>
      <c r="R619" s="113" t="s">
        <v>43</v>
      </c>
      <c r="S619" s="101" t="str">
        <f t="shared" si="10"/>
        <v>Ok</v>
      </c>
      <c r="T619" s="6">
        <f>IFERROR(VLOOKUP(D619,'[1]2020 год'!$C:$J,8,0),IFERROR(VLOOKUP(D619,'[1]2020 год'!$C:$J,7,0),""))</f>
        <v>10323</v>
      </c>
    </row>
    <row r="620" spans="1:20" ht="42.6" thickTop="1" thickBot="1" x14ac:dyDescent="0.3">
      <c r="A620" s="107">
        <v>616</v>
      </c>
      <c r="B620" s="108" t="s">
        <v>689</v>
      </c>
      <c r="C620" s="108" t="s">
        <v>1285</v>
      </c>
      <c r="D620" s="108" t="s">
        <v>696</v>
      </c>
      <c r="E620" s="124">
        <v>23499</v>
      </c>
      <c r="F620" s="109" t="s">
        <v>1230</v>
      </c>
      <c r="G620" s="110" t="s">
        <v>1230</v>
      </c>
      <c r="H620" s="110" t="s">
        <v>1230</v>
      </c>
      <c r="I620" s="111" t="s">
        <v>1333</v>
      </c>
      <c r="J620" s="110" t="s">
        <v>1210</v>
      </c>
      <c r="K620" s="110" t="s">
        <v>1230</v>
      </c>
      <c r="L620" s="112">
        <v>3</v>
      </c>
      <c r="M620" s="112">
        <v>0</v>
      </c>
      <c r="N620" s="112">
        <v>1</v>
      </c>
      <c r="O620" s="110" t="s">
        <v>1210</v>
      </c>
      <c r="P620" s="110" t="s">
        <v>1230</v>
      </c>
      <c r="Q620" s="117"/>
      <c r="R620" s="113" t="s">
        <v>43</v>
      </c>
      <c r="S620" s="101" t="str">
        <f t="shared" si="10"/>
        <v>Ok</v>
      </c>
      <c r="T620" s="6">
        <f>IFERROR(VLOOKUP(D620,'[1]2020 год'!$C:$J,8,0),IFERROR(VLOOKUP(D620,'[1]2020 год'!$C:$J,7,0),""))</f>
        <v>23499</v>
      </c>
    </row>
    <row r="621" spans="1:20" ht="42.6" thickTop="1" thickBot="1" x14ac:dyDescent="0.3">
      <c r="A621" s="107">
        <v>617</v>
      </c>
      <c r="B621" s="108" t="s">
        <v>689</v>
      </c>
      <c r="C621" s="108" t="s">
        <v>1285</v>
      </c>
      <c r="D621" s="108" t="s">
        <v>697</v>
      </c>
      <c r="E621" s="124">
        <v>30912</v>
      </c>
      <c r="F621" s="109" t="s">
        <v>1230</v>
      </c>
      <c r="G621" s="110" t="s">
        <v>1230</v>
      </c>
      <c r="H621" s="110" t="s">
        <v>1230</v>
      </c>
      <c r="I621" s="111" t="s">
        <v>1333</v>
      </c>
      <c r="J621" s="110" t="s">
        <v>1210</v>
      </c>
      <c r="K621" s="110" t="s">
        <v>1230</v>
      </c>
      <c r="L621" s="112">
        <v>3</v>
      </c>
      <c r="M621" s="112">
        <v>0</v>
      </c>
      <c r="N621" s="112">
        <v>1</v>
      </c>
      <c r="O621" s="110" t="s">
        <v>1210</v>
      </c>
      <c r="P621" s="110" t="s">
        <v>1230</v>
      </c>
      <c r="Q621" s="117"/>
      <c r="R621" s="113" t="s">
        <v>43</v>
      </c>
      <c r="S621" s="101" t="str">
        <f t="shared" si="10"/>
        <v>Ok</v>
      </c>
      <c r="T621" s="6">
        <f>IFERROR(VLOOKUP(D621,'[1]2020 год'!$C:$J,8,0),IFERROR(VLOOKUP(D621,'[1]2020 год'!$C:$J,7,0),""))</f>
        <v>30912</v>
      </c>
    </row>
    <row r="622" spans="1:20" ht="42.6" thickTop="1" thickBot="1" x14ac:dyDescent="0.3">
      <c r="A622" s="107">
        <v>618</v>
      </c>
      <c r="B622" s="108" t="s">
        <v>689</v>
      </c>
      <c r="C622" s="108" t="s">
        <v>1285</v>
      </c>
      <c r="D622" s="108" t="s">
        <v>698</v>
      </c>
      <c r="E622" s="124">
        <v>16811</v>
      </c>
      <c r="F622" s="109" t="s">
        <v>1230</v>
      </c>
      <c r="G622" s="110" t="s">
        <v>1230</v>
      </c>
      <c r="H622" s="110" t="s">
        <v>1230</v>
      </c>
      <c r="I622" s="111" t="s">
        <v>1333</v>
      </c>
      <c r="J622" s="110" t="s">
        <v>1210</v>
      </c>
      <c r="K622" s="110" t="s">
        <v>1230</v>
      </c>
      <c r="L622" s="112">
        <v>3</v>
      </c>
      <c r="M622" s="112">
        <v>0</v>
      </c>
      <c r="N622" s="112">
        <v>1</v>
      </c>
      <c r="O622" s="110" t="s">
        <v>1210</v>
      </c>
      <c r="P622" s="110" t="s">
        <v>1230</v>
      </c>
      <c r="Q622" s="117"/>
      <c r="R622" s="113" t="s">
        <v>43</v>
      </c>
      <c r="S622" s="101" t="str">
        <f t="shared" si="10"/>
        <v>Ok</v>
      </c>
      <c r="T622" s="6">
        <f>IFERROR(VLOOKUP(D622,'[1]2020 год'!$C:$J,8,0),IFERROR(VLOOKUP(D622,'[1]2020 год'!$C:$J,7,0),""))</f>
        <v>16811</v>
      </c>
    </row>
    <row r="623" spans="1:20" ht="42.6" thickTop="1" thickBot="1" x14ac:dyDescent="0.3">
      <c r="A623" s="107">
        <v>619</v>
      </c>
      <c r="B623" s="108" t="s">
        <v>689</v>
      </c>
      <c r="C623" s="108" t="s">
        <v>1285</v>
      </c>
      <c r="D623" s="108" t="s">
        <v>699</v>
      </c>
      <c r="E623" s="124">
        <v>64307</v>
      </c>
      <c r="F623" s="109" t="s">
        <v>1230</v>
      </c>
      <c r="G623" s="110" t="s">
        <v>1230</v>
      </c>
      <c r="H623" s="110" t="s">
        <v>1230</v>
      </c>
      <c r="I623" s="111" t="s">
        <v>1333</v>
      </c>
      <c r="J623" s="110" t="s">
        <v>1210</v>
      </c>
      <c r="K623" s="110" t="s">
        <v>1230</v>
      </c>
      <c r="L623" s="112">
        <v>3</v>
      </c>
      <c r="M623" s="112">
        <v>0</v>
      </c>
      <c r="N623" s="112">
        <v>1</v>
      </c>
      <c r="O623" s="110" t="s">
        <v>1210</v>
      </c>
      <c r="P623" s="110" t="s">
        <v>1230</v>
      </c>
      <c r="Q623" s="117"/>
      <c r="R623" s="113" t="s">
        <v>43</v>
      </c>
      <c r="S623" s="101" t="str">
        <f t="shared" si="10"/>
        <v>Ok</v>
      </c>
      <c r="T623" s="6">
        <f>IFERROR(VLOOKUP(D623,'[1]2020 год'!$C:$J,8,0),IFERROR(VLOOKUP(D623,'[1]2020 год'!$C:$J,7,0),""))</f>
        <v>64307</v>
      </c>
    </row>
    <row r="624" spans="1:20" ht="42.6" thickTop="1" thickBot="1" x14ac:dyDescent="0.3">
      <c r="A624" s="107">
        <v>620</v>
      </c>
      <c r="B624" s="108" t="s">
        <v>689</v>
      </c>
      <c r="C624" s="108" t="s">
        <v>1285</v>
      </c>
      <c r="D624" s="108" t="s">
        <v>700</v>
      </c>
      <c r="E624" s="124">
        <v>10885</v>
      </c>
      <c r="F624" s="109" t="s">
        <v>1230</v>
      </c>
      <c r="G624" s="110" t="s">
        <v>1230</v>
      </c>
      <c r="H624" s="110" t="s">
        <v>1230</v>
      </c>
      <c r="I624" s="111" t="s">
        <v>1333</v>
      </c>
      <c r="J624" s="110" t="s">
        <v>1210</v>
      </c>
      <c r="K624" s="110" t="s">
        <v>1230</v>
      </c>
      <c r="L624" s="112">
        <v>3</v>
      </c>
      <c r="M624" s="112">
        <v>0</v>
      </c>
      <c r="N624" s="112">
        <v>1</v>
      </c>
      <c r="O624" s="110" t="s">
        <v>1210</v>
      </c>
      <c r="P624" s="110" t="s">
        <v>1230</v>
      </c>
      <c r="Q624" s="117"/>
      <c r="R624" s="113" t="s">
        <v>43</v>
      </c>
      <c r="S624" s="101" t="str">
        <f t="shared" si="10"/>
        <v>Ok</v>
      </c>
      <c r="T624" s="6">
        <f>IFERROR(VLOOKUP(D624,'[1]2020 год'!$C:$J,8,0),IFERROR(VLOOKUP(D624,'[1]2020 год'!$C:$J,7,0),""))</f>
        <v>10885</v>
      </c>
    </row>
    <row r="625" spans="1:20" ht="42.6" thickTop="1" thickBot="1" x14ac:dyDescent="0.3">
      <c r="A625" s="107">
        <v>621</v>
      </c>
      <c r="B625" s="108" t="s">
        <v>689</v>
      </c>
      <c r="C625" s="108" t="s">
        <v>1285</v>
      </c>
      <c r="D625" s="108" t="s">
        <v>701</v>
      </c>
      <c r="E625" s="124">
        <v>11900</v>
      </c>
      <c r="F625" s="109" t="s">
        <v>1230</v>
      </c>
      <c r="G625" s="110" t="s">
        <v>1230</v>
      </c>
      <c r="H625" s="110" t="s">
        <v>1230</v>
      </c>
      <c r="I625" s="111" t="s">
        <v>1333</v>
      </c>
      <c r="J625" s="110" t="s">
        <v>1210</v>
      </c>
      <c r="K625" s="110" t="s">
        <v>1230</v>
      </c>
      <c r="L625" s="112">
        <v>3</v>
      </c>
      <c r="M625" s="112">
        <v>0</v>
      </c>
      <c r="N625" s="112">
        <v>1</v>
      </c>
      <c r="O625" s="110" t="s">
        <v>1210</v>
      </c>
      <c r="P625" s="110" t="s">
        <v>1230</v>
      </c>
      <c r="Q625" s="117"/>
      <c r="R625" s="113" t="s">
        <v>43</v>
      </c>
      <c r="S625" s="101" t="str">
        <f t="shared" si="10"/>
        <v>Ok</v>
      </c>
      <c r="T625" s="6">
        <f>IFERROR(VLOOKUP(D625,'[1]2020 год'!$C:$J,8,0),IFERROR(VLOOKUP(D625,'[1]2020 год'!$C:$J,7,0),""))</f>
        <v>11900</v>
      </c>
    </row>
    <row r="626" spans="1:20" ht="42.6" thickTop="1" thickBot="1" x14ac:dyDescent="0.3">
      <c r="A626" s="107">
        <v>622</v>
      </c>
      <c r="B626" s="108" t="s">
        <v>689</v>
      </c>
      <c r="C626" s="108" t="s">
        <v>1285</v>
      </c>
      <c r="D626" s="108" t="s">
        <v>702</v>
      </c>
      <c r="E626" s="124">
        <v>59762</v>
      </c>
      <c r="F626" s="109" t="s">
        <v>1230</v>
      </c>
      <c r="G626" s="110" t="s">
        <v>1230</v>
      </c>
      <c r="H626" s="110" t="s">
        <v>1230</v>
      </c>
      <c r="I626" s="111" t="s">
        <v>1333</v>
      </c>
      <c r="J626" s="110" t="s">
        <v>1210</v>
      </c>
      <c r="K626" s="110" t="s">
        <v>1230</v>
      </c>
      <c r="L626" s="112">
        <v>3</v>
      </c>
      <c r="M626" s="112">
        <v>0</v>
      </c>
      <c r="N626" s="112">
        <v>1</v>
      </c>
      <c r="O626" s="110" t="s">
        <v>1210</v>
      </c>
      <c r="P626" s="110" t="s">
        <v>1230</v>
      </c>
      <c r="Q626" s="117"/>
      <c r="R626" s="113" t="s">
        <v>43</v>
      </c>
      <c r="S626" s="101" t="str">
        <f t="shared" si="10"/>
        <v>Ok</v>
      </c>
      <c r="T626" s="6">
        <f>IFERROR(VLOOKUP(D626,'[1]2020 год'!$C:$J,8,0),IFERROR(VLOOKUP(D626,'[1]2020 год'!$C:$J,7,0),""))</f>
        <v>59762</v>
      </c>
    </row>
    <row r="627" spans="1:20" ht="42.6" thickTop="1" thickBot="1" x14ac:dyDescent="0.3">
      <c r="A627" s="107">
        <v>623</v>
      </c>
      <c r="B627" s="108" t="s">
        <v>689</v>
      </c>
      <c r="C627" s="108" t="s">
        <v>1285</v>
      </c>
      <c r="D627" s="108" t="s">
        <v>703</v>
      </c>
      <c r="E627" s="124">
        <v>15603</v>
      </c>
      <c r="F627" s="109" t="s">
        <v>1230</v>
      </c>
      <c r="G627" s="110" t="s">
        <v>1230</v>
      </c>
      <c r="H627" s="110" t="s">
        <v>1230</v>
      </c>
      <c r="I627" s="111" t="s">
        <v>1333</v>
      </c>
      <c r="J627" s="110" t="s">
        <v>1210</v>
      </c>
      <c r="K627" s="110" t="s">
        <v>1230</v>
      </c>
      <c r="L627" s="112">
        <v>3</v>
      </c>
      <c r="M627" s="112">
        <v>0</v>
      </c>
      <c r="N627" s="112">
        <v>1</v>
      </c>
      <c r="O627" s="110" t="s">
        <v>1210</v>
      </c>
      <c r="P627" s="110" t="s">
        <v>1230</v>
      </c>
      <c r="Q627" s="117"/>
      <c r="R627" s="113" t="s">
        <v>43</v>
      </c>
      <c r="S627" s="101" t="str">
        <f t="shared" si="10"/>
        <v>Ok</v>
      </c>
      <c r="T627" s="6">
        <f>IFERROR(VLOOKUP(D627,'[1]2020 год'!$C:$J,8,0),IFERROR(VLOOKUP(D627,'[1]2020 год'!$C:$J,7,0),""))</f>
        <v>15603</v>
      </c>
    </row>
    <row r="628" spans="1:20" ht="42.6" thickTop="1" thickBot="1" x14ac:dyDescent="0.3">
      <c r="A628" s="107">
        <v>624</v>
      </c>
      <c r="B628" s="108" t="s">
        <v>689</v>
      </c>
      <c r="C628" s="108" t="s">
        <v>1285</v>
      </c>
      <c r="D628" s="108" t="s">
        <v>704</v>
      </c>
      <c r="E628" s="124">
        <v>57248</v>
      </c>
      <c r="F628" s="109" t="s">
        <v>1230</v>
      </c>
      <c r="G628" s="110" t="s">
        <v>1230</v>
      </c>
      <c r="H628" s="110" t="s">
        <v>1230</v>
      </c>
      <c r="I628" s="111" t="s">
        <v>1333</v>
      </c>
      <c r="J628" s="110" t="s">
        <v>1210</v>
      </c>
      <c r="K628" s="110" t="s">
        <v>1230</v>
      </c>
      <c r="L628" s="112">
        <v>3</v>
      </c>
      <c r="M628" s="112">
        <v>0</v>
      </c>
      <c r="N628" s="112">
        <v>1</v>
      </c>
      <c r="O628" s="110" t="s">
        <v>1210</v>
      </c>
      <c r="P628" s="110" t="s">
        <v>1230</v>
      </c>
      <c r="Q628" s="117"/>
      <c r="R628" s="113" t="s">
        <v>43</v>
      </c>
      <c r="S628" s="101" t="str">
        <f t="shared" si="10"/>
        <v>Ok</v>
      </c>
      <c r="T628" s="6">
        <f>IFERROR(VLOOKUP(D628,'[1]2020 год'!$C:$J,8,0),IFERROR(VLOOKUP(D628,'[1]2020 год'!$C:$J,7,0),""))</f>
        <v>57248</v>
      </c>
    </row>
    <row r="629" spans="1:20" ht="42.6" thickTop="1" thickBot="1" x14ac:dyDescent="0.3">
      <c r="A629" s="107">
        <v>625</v>
      </c>
      <c r="B629" s="108" t="s">
        <v>689</v>
      </c>
      <c r="C629" s="108" t="s">
        <v>1285</v>
      </c>
      <c r="D629" s="108" t="s">
        <v>705</v>
      </c>
      <c r="E629" s="124">
        <v>10800</v>
      </c>
      <c r="F629" s="109" t="s">
        <v>1230</v>
      </c>
      <c r="G629" s="110" t="s">
        <v>1230</v>
      </c>
      <c r="H629" s="110" t="s">
        <v>1230</v>
      </c>
      <c r="I629" s="111" t="s">
        <v>1333</v>
      </c>
      <c r="J629" s="110" t="s">
        <v>1210</v>
      </c>
      <c r="K629" s="110" t="s">
        <v>1230</v>
      </c>
      <c r="L629" s="112">
        <v>3</v>
      </c>
      <c r="M629" s="112">
        <v>0</v>
      </c>
      <c r="N629" s="112">
        <v>1</v>
      </c>
      <c r="O629" s="110" t="s">
        <v>1210</v>
      </c>
      <c r="P629" s="110" t="s">
        <v>1230</v>
      </c>
      <c r="Q629" s="117"/>
      <c r="R629" s="113" t="s">
        <v>43</v>
      </c>
      <c r="S629" s="101" t="str">
        <f t="shared" si="10"/>
        <v>Ok</v>
      </c>
      <c r="T629" s="6">
        <f>IFERROR(VLOOKUP(D629,'[1]2020 год'!$C:$J,8,0),IFERROR(VLOOKUP(D629,'[1]2020 год'!$C:$J,7,0),""))</f>
        <v>10800</v>
      </c>
    </row>
    <row r="630" spans="1:20" ht="42.6" thickTop="1" thickBot="1" x14ac:dyDescent="0.3">
      <c r="A630" s="107">
        <v>626</v>
      </c>
      <c r="B630" s="108" t="s">
        <v>689</v>
      </c>
      <c r="C630" s="108" t="s">
        <v>1286</v>
      </c>
      <c r="D630" s="108" t="s">
        <v>706</v>
      </c>
      <c r="E630" s="124">
        <v>129173</v>
      </c>
      <c r="F630" s="109" t="s">
        <v>1230</v>
      </c>
      <c r="G630" s="110" t="s">
        <v>1230</v>
      </c>
      <c r="H630" s="110" t="s">
        <v>1230</v>
      </c>
      <c r="I630" s="111" t="s">
        <v>1333</v>
      </c>
      <c r="J630" s="110" t="s">
        <v>1210</v>
      </c>
      <c r="K630" s="110" t="s">
        <v>1230</v>
      </c>
      <c r="L630" s="112">
        <v>2</v>
      </c>
      <c r="M630" s="112">
        <v>0</v>
      </c>
      <c r="N630" s="112">
        <v>1</v>
      </c>
      <c r="O630" s="110" t="s">
        <v>1210</v>
      </c>
      <c r="P630" s="110" t="s">
        <v>1230</v>
      </c>
      <c r="Q630" s="117"/>
      <c r="R630" s="113" t="s">
        <v>43</v>
      </c>
      <c r="S630" s="101" t="str">
        <f t="shared" si="10"/>
        <v>Ok</v>
      </c>
      <c r="T630" s="6">
        <f>IFERROR(VLOOKUP(D630,'[1]2020 год'!$C:$J,8,0),IFERROR(VLOOKUP(D630,'[1]2020 год'!$C:$J,7,0),""))</f>
        <v>129173</v>
      </c>
    </row>
    <row r="631" spans="1:20" ht="42.6" thickTop="1" thickBot="1" x14ac:dyDescent="0.3">
      <c r="A631" s="107">
        <v>627</v>
      </c>
      <c r="B631" s="108" t="s">
        <v>689</v>
      </c>
      <c r="C631" s="108" t="s">
        <v>1286</v>
      </c>
      <c r="D631" s="108" t="s">
        <v>707</v>
      </c>
      <c r="E631" s="124">
        <v>114194</v>
      </c>
      <c r="F631" s="109" t="s">
        <v>1230</v>
      </c>
      <c r="G631" s="110" t="s">
        <v>1230</v>
      </c>
      <c r="H631" s="110" t="s">
        <v>1230</v>
      </c>
      <c r="I631" s="111" t="s">
        <v>1333</v>
      </c>
      <c r="J631" s="110" t="s">
        <v>1210</v>
      </c>
      <c r="K631" s="110" t="s">
        <v>1230</v>
      </c>
      <c r="L631" s="112">
        <v>2</v>
      </c>
      <c r="M631" s="112">
        <v>0</v>
      </c>
      <c r="N631" s="112">
        <v>1</v>
      </c>
      <c r="O631" s="110" t="s">
        <v>1210</v>
      </c>
      <c r="P631" s="110" t="s">
        <v>1230</v>
      </c>
      <c r="Q631" s="117"/>
      <c r="R631" s="113" t="s">
        <v>43</v>
      </c>
      <c r="S631" s="101" t="str">
        <f t="shared" si="10"/>
        <v>Ok</v>
      </c>
      <c r="T631" s="6">
        <f>IFERROR(VLOOKUP(D631,'[1]2020 год'!$C:$J,8,0),IFERROR(VLOOKUP(D631,'[1]2020 год'!$C:$J,7,0),""))</f>
        <v>114194</v>
      </c>
    </row>
    <row r="632" spans="1:20" ht="42.6" thickTop="1" thickBot="1" x14ac:dyDescent="0.3">
      <c r="A632" s="107">
        <v>628</v>
      </c>
      <c r="B632" s="108" t="s">
        <v>689</v>
      </c>
      <c r="C632" s="108" t="s">
        <v>1285</v>
      </c>
      <c r="D632" s="108" t="s">
        <v>708</v>
      </c>
      <c r="E632" s="124">
        <v>19132</v>
      </c>
      <c r="F632" s="109" t="s">
        <v>1230</v>
      </c>
      <c r="G632" s="110" t="s">
        <v>1230</v>
      </c>
      <c r="H632" s="110" t="s">
        <v>1230</v>
      </c>
      <c r="I632" s="111" t="s">
        <v>1333</v>
      </c>
      <c r="J632" s="110" t="s">
        <v>1210</v>
      </c>
      <c r="K632" s="110" t="s">
        <v>1230</v>
      </c>
      <c r="L632" s="112">
        <v>3</v>
      </c>
      <c r="M632" s="112">
        <v>0</v>
      </c>
      <c r="N632" s="112">
        <v>1</v>
      </c>
      <c r="O632" s="110" t="s">
        <v>1210</v>
      </c>
      <c r="P632" s="110" t="s">
        <v>1230</v>
      </c>
      <c r="Q632" s="117"/>
      <c r="R632" s="113" t="s">
        <v>43</v>
      </c>
      <c r="S632" s="101" t="str">
        <f t="shared" si="10"/>
        <v>Ok</v>
      </c>
      <c r="T632" s="6">
        <f>IFERROR(VLOOKUP(D632,'[1]2020 год'!$C:$J,8,0),IFERROR(VLOOKUP(D632,'[1]2020 год'!$C:$J,7,0),""))</f>
        <v>19132</v>
      </c>
    </row>
    <row r="633" spans="1:20" ht="42.6" thickTop="1" thickBot="1" x14ac:dyDescent="0.3">
      <c r="A633" s="107">
        <v>629</v>
      </c>
      <c r="B633" s="108" t="s">
        <v>689</v>
      </c>
      <c r="C633" s="108" t="s">
        <v>1285</v>
      </c>
      <c r="D633" s="108" t="s">
        <v>709</v>
      </c>
      <c r="E633" s="124">
        <v>19384</v>
      </c>
      <c r="F633" s="109" t="s">
        <v>1230</v>
      </c>
      <c r="G633" s="110" t="s">
        <v>1230</v>
      </c>
      <c r="H633" s="110" t="s">
        <v>1230</v>
      </c>
      <c r="I633" s="111" t="s">
        <v>1333</v>
      </c>
      <c r="J633" s="110" t="s">
        <v>1210</v>
      </c>
      <c r="K633" s="110" t="s">
        <v>1230</v>
      </c>
      <c r="L633" s="112">
        <v>3</v>
      </c>
      <c r="M633" s="112">
        <v>0</v>
      </c>
      <c r="N633" s="112">
        <v>1</v>
      </c>
      <c r="O633" s="110" t="s">
        <v>1210</v>
      </c>
      <c r="P633" s="110" t="s">
        <v>1230</v>
      </c>
      <c r="Q633" s="117"/>
      <c r="R633" s="113" t="s">
        <v>43</v>
      </c>
      <c r="S633" s="101" t="str">
        <f t="shared" si="10"/>
        <v>Ok</v>
      </c>
      <c r="T633" s="6">
        <f>IFERROR(VLOOKUP(D633,'[1]2020 год'!$C:$J,8,0),IFERROR(VLOOKUP(D633,'[1]2020 год'!$C:$J,7,0),""))</f>
        <v>19384</v>
      </c>
    </row>
    <row r="634" spans="1:20" ht="42.6" thickTop="1" thickBot="1" x14ac:dyDescent="0.3">
      <c r="A634" s="107">
        <v>630</v>
      </c>
      <c r="B634" s="108" t="s">
        <v>689</v>
      </c>
      <c r="C634" s="108" t="s">
        <v>1286</v>
      </c>
      <c r="D634" s="108" t="s">
        <v>710</v>
      </c>
      <c r="E634" s="124">
        <v>151571</v>
      </c>
      <c r="F634" s="109" t="s">
        <v>1230</v>
      </c>
      <c r="G634" s="110" t="s">
        <v>1230</v>
      </c>
      <c r="H634" s="110" t="s">
        <v>1230</v>
      </c>
      <c r="I634" s="111" t="s">
        <v>1333</v>
      </c>
      <c r="J634" s="110" t="s">
        <v>1210</v>
      </c>
      <c r="K634" s="110" t="s">
        <v>1230</v>
      </c>
      <c r="L634" s="112">
        <v>2</v>
      </c>
      <c r="M634" s="112">
        <v>0</v>
      </c>
      <c r="N634" s="112">
        <v>1</v>
      </c>
      <c r="O634" s="110" t="s">
        <v>1210</v>
      </c>
      <c r="P634" s="110" t="s">
        <v>1230</v>
      </c>
      <c r="Q634" s="117"/>
      <c r="R634" s="113" t="s">
        <v>43</v>
      </c>
      <c r="S634" s="101" t="str">
        <f t="shared" si="10"/>
        <v>Ok</v>
      </c>
      <c r="T634" s="6">
        <f>IFERROR(VLOOKUP(D634,'[1]2020 год'!$C:$J,8,0),IFERROR(VLOOKUP(D634,'[1]2020 год'!$C:$J,7,0),""))</f>
        <v>151571</v>
      </c>
    </row>
    <row r="635" spans="1:20" ht="42.6" thickTop="1" thickBot="1" x14ac:dyDescent="0.3">
      <c r="A635" s="107">
        <v>631</v>
      </c>
      <c r="B635" s="108" t="s">
        <v>689</v>
      </c>
      <c r="C635" s="108" t="s">
        <v>1285</v>
      </c>
      <c r="D635" s="108" t="s">
        <v>711</v>
      </c>
      <c r="E635" s="124">
        <v>61344</v>
      </c>
      <c r="F635" s="109" t="s">
        <v>1230</v>
      </c>
      <c r="G635" s="110" t="s">
        <v>1230</v>
      </c>
      <c r="H635" s="110" t="s">
        <v>1230</v>
      </c>
      <c r="I635" s="111" t="s">
        <v>1333</v>
      </c>
      <c r="J635" s="110" t="s">
        <v>1210</v>
      </c>
      <c r="K635" s="110" t="s">
        <v>1230</v>
      </c>
      <c r="L635" s="112">
        <v>3</v>
      </c>
      <c r="M635" s="112">
        <v>0</v>
      </c>
      <c r="N635" s="112">
        <v>1</v>
      </c>
      <c r="O635" s="110" t="s">
        <v>1210</v>
      </c>
      <c r="P635" s="110" t="s">
        <v>1230</v>
      </c>
      <c r="Q635" s="117"/>
      <c r="R635" s="113" t="s">
        <v>43</v>
      </c>
      <c r="S635" s="101" t="str">
        <f t="shared" si="10"/>
        <v>Ok</v>
      </c>
      <c r="T635" s="6">
        <f>IFERROR(VLOOKUP(D635,'[1]2020 год'!$C:$J,8,0),IFERROR(VLOOKUP(D635,'[1]2020 год'!$C:$J,7,0),""))</f>
        <v>61344</v>
      </c>
    </row>
    <row r="636" spans="1:20" ht="42.6" thickTop="1" thickBot="1" x14ac:dyDescent="0.3">
      <c r="A636" s="107">
        <v>632</v>
      </c>
      <c r="B636" s="108" t="s">
        <v>689</v>
      </c>
      <c r="C636" s="108" t="s">
        <v>1286</v>
      </c>
      <c r="D636" s="108" t="s">
        <v>712</v>
      </c>
      <c r="E636" s="124">
        <v>278127</v>
      </c>
      <c r="F636" s="109" t="s">
        <v>1230</v>
      </c>
      <c r="G636" s="110" t="s">
        <v>1230</v>
      </c>
      <c r="H636" s="110" t="s">
        <v>1230</v>
      </c>
      <c r="I636" s="111" t="s">
        <v>1333</v>
      </c>
      <c r="J636" s="110" t="s">
        <v>1210</v>
      </c>
      <c r="K636" s="110" t="s">
        <v>1230</v>
      </c>
      <c r="L636" s="112">
        <v>2</v>
      </c>
      <c r="M636" s="112">
        <v>0</v>
      </c>
      <c r="N636" s="112">
        <v>1</v>
      </c>
      <c r="O636" s="110" t="s">
        <v>1210</v>
      </c>
      <c r="P636" s="110" t="s">
        <v>1230</v>
      </c>
      <c r="Q636" s="117"/>
      <c r="R636" s="113" t="s">
        <v>43</v>
      </c>
      <c r="S636" s="101" t="str">
        <f t="shared" si="10"/>
        <v>Ok</v>
      </c>
      <c r="T636" s="6">
        <f>IFERROR(VLOOKUP(D636,'[1]2020 год'!$C:$J,8,0),IFERROR(VLOOKUP(D636,'[1]2020 год'!$C:$J,7,0),""))</f>
        <v>278127</v>
      </c>
    </row>
    <row r="637" spans="1:20" ht="42.6" thickTop="1" thickBot="1" x14ac:dyDescent="0.3">
      <c r="A637" s="107">
        <v>633</v>
      </c>
      <c r="B637" s="108" t="s">
        <v>689</v>
      </c>
      <c r="C637" s="108" t="s">
        <v>1285</v>
      </c>
      <c r="D637" s="108" t="s">
        <v>713</v>
      </c>
      <c r="E637" s="124">
        <v>10114</v>
      </c>
      <c r="F637" s="109" t="s">
        <v>1230</v>
      </c>
      <c r="G637" s="110" t="s">
        <v>1230</v>
      </c>
      <c r="H637" s="110" t="s">
        <v>1230</v>
      </c>
      <c r="I637" s="111" t="s">
        <v>1333</v>
      </c>
      <c r="J637" s="110" t="s">
        <v>1210</v>
      </c>
      <c r="K637" s="110" t="s">
        <v>1230</v>
      </c>
      <c r="L637" s="112">
        <v>3</v>
      </c>
      <c r="M637" s="112">
        <v>0</v>
      </c>
      <c r="N637" s="112">
        <v>1</v>
      </c>
      <c r="O637" s="110" t="s">
        <v>1210</v>
      </c>
      <c r="P637" s="110" t="s">
        <v>1230</v>
      </c>
      <c r="Q637" s="117"/>
      <c r="R637" s="113" t="s">
        <v>43</v>
      </c>
      <c r="S637" s="101" t="str">
        <f t="shared" si="10"/>
        <v>Ok</v>
      </c>
      <c r="T637" s="6">
        <f>IFERROR(VLOOKUP(D637,'[1]2020 год'!$C:$J,8,0),IFERROR(VLOOKUP(D637,'[1]2020 год'!$C:$J,7,0),""))</f>
        <v>10114</v>
      </c>
    </row>
    <row r="638" spans="1:20" ht="42.6" thickTop="1" thickBot="1" x14ac:dyDescent="0.3">
      <c r="A638" s="107">
        <v>634</v>
      </c>
      <c r="B638" s="108" t="s">
        <v>689</v>
      </c>
      <c r="C638" s="108" t="s">
        <v>1285</v>
      </c>
      <c r="D638" s="108" t="s">
        <v>714</v>
      </c>
      <c r="E638" s="124">
        <v>68587</v>
      </c>
      <c r="F638" s="109" t="s">
        <v>1230</v>
      </c>
      <c r="G638" s="110" t="s">
        <v>1230</v>
      </c>
      <c r="H638" s="110" t="s">
        <v>1230</v>
      </c>
      <c r="I638" s="111" t="s">
        <v>1333</v>
      </c>
      <c r="J638" s="110" t="s">
        <v>1210</v>
      </c>
      <c r="K638" s="110" t="s">
        <v>1230</v>
      </c>
      <c r="L638" s="112">
        <v>3</v>
      </c>
      <c r="M638" s="112">
        <v>0</v>
      </c>
      <c r="N638" s="112">
        <v>1</v>
      </c>
      <c r="O638" s="110" t="s">
        <v>1210</v>
      </c>
      <c r="P638" s="110" t="s">
        <v>1230</v>
      </c>
      <c r="Q638" s="117"/>
      <c r="R638" s="113" t="s">
        <v>43</v>
      </c>
      <c r="S638" s="101" t="str">
        <f t="shared" si="10"/>
        <v>Ok</v>
      </c>
      <c r="T638" s="6">
        <f>IFERROR(VLOOKUP(D638,'[1]2020 год'!$C:$J,8,0),IFERROR(VLOOKUP(D638,'[1]2020 год'!$C:$J,7,0),""))</f>
        <v>68587</v>
      </c>
    </row>
    <row r="639" spans="1:20" ht="42.6" thickTop="1" thickBot="1" x14ac:dyDescent="0.3">
      <c r="A639" s="107">
        <v>635</v>
      </c>
      <c r="B639" s="108" t="s">
        <v>689</v>
      </c>
      <c r="C639" s="108" t="s">
        <v>1286</v>
      </c>
      <c r="D639" s="108" t="s">
        <v>715</v>
      </c>
      <c r="E639" s="124">
        <v>1124226</v>
      </c>
      <c r="F639" s="109" t="s">
        <v>1230</v>
      </c>
      <c r="G639" s="110" t="s">
        <v>1230</v>
      </c>
      <c r="H639" s="110" t="s">
        <v>1230</v>
      </c>
      <c r="I639" s="111" t="s">
        <v>1333</v>
      </c>
      <c r="J639" s="110" t="s">
        <v>1210</v>
      </c>
      <c r="K639" s="110" t="s">
        <v>1230</v>
      </c>
      <c r="L639" s="112">
        <v>2</v>
      </c>
      <c r="M639" s="112">
        <v>0</v>
      </c>
      <c r="N639" s="112">
        <v>1</v>
      </c>
      <c r="O639" s="110" t="s">
        <v>1210</v>
      </c>
      <c r="P639" s="110" t="s">
        <v>1230</v>
      </c>
      <c r="Q639" s="117"/>
      <c r="R639" s="113" t="s">
        <v>43</v>
      </c>
      <c r="S639" s="101" t="str">
        <f t="shared" si="10"/>
        <v>Ok</v>
      </c>
      <c r="T639" s="6">
        <f>IFERROR(VLOOKUP(D639,'[1]2020 год'!$C:$J,8,0),IFERROR(VLOOKUP(D639,'[1]2020 год'!$C:$J,7,0),""))</f>
        <v>1124226</v>
      </c>
    </row>
    <row r="640" spans="1:20" ht="42.6" thickTop="1" thickBot="1" x14ac:dyDescent="0.3">
      <c r="A640" s="107">
        <v>636</v>
      </c>
      <c r="B640" s="108" t="s">
        <v>689</v>
      </c>
      <c r="C640" s="108" t="s">
        <v>1285</v>
      </c>
      <c r="D640" s="108" t="s">
        <v>716</v>
      </c>
      <c r="E640" s="124">
        <v>37710</v>
      </c>
      <c r="F640" s="109" t="s">
        <v>1230</v>
      </c>
      <c r="G640" s="110" t="s">
        <v>1230</v>
      </c>
      <c r="H640" s="110" t="s">
        <v>1230</v>
      </c>
      <c r="I640" s="111" t="s">
        <v>1333</v>
      </c>
      <c r="J640" s="110" t="s">
        <v>1210</v>
      </c>
      <c r="K640" s="110" t="s">
        <v>1230</v>
      </c>
      <c r="L640" s="112">
        <v>3</v>
      </c>
      <c r="M640" s="112">
        <v>0</v>
      </c>
      <c r="N640" s="112">
        <v>1</v>
      </c>
      <c r="O640" s="110" t="s">
        <v>1210</v>
      </c>
      <c r="P640" s="110" t="s">
        <v>1230</v>
      </c>
      <c r="Q640" s="117"/>
      <c r="R640" s="113" t="s">
        <v>43</v>
      </c>
      <c r="S640" s="101" t="str">
        <f t="shared" si="10"/>
        <v>Ok</v>
      </c>
      <c r="T640" s="6">
        <f>IFERROR(VLOOKUP(D640,'[1]2020 год'!$C:$J,8,0),IFERROR(VLOOKUP(D640,'[1]2020 год'!$C:$J,7,0),""))</f>
        <v>37710</v>
      </c>
    </row>
    <row r="641" spans="1:20" ht="42.6" thickTop="1" thickBot="1" x14ac:dyDescent="0.3">
      <c r="A641" s="107">
        <v>637</v>
      </c>
      <c r="B641" s="108" t="s">
        <v>689</v>
      </c>
      <c r="C641" s="108" t="s">
        <v>1285</v>
      </c>
      <c r="D641" s="108" t="s">
        <v>717</v>
      </c>
      <c r="E641" s="124">
        <v>11000</v>
      </c>
      <c r="F641" s="109" t="s">
        <v>1230</v>
      </c>
      <c r="G641" s="110" t="s">
        <v>1230</v>
      </c>
      <c r="H641" s="110" t="s">
        <v>1230</v>
      </c>
      <c r="I641" s="111" t="s">
        <v>1333</v>
      </c>
      <c r="J641" s="110" t="s">
        <v>1210</v>
      </c>
      <c r="K641" s="110" t="s">
        <v>1230</v>
      </c>
      <c r="L641" s="112">
        <v>3</v>
      </c>
      <c r="M641" s="112">
        <v>0</v>
      </c>
      <c r="N641" s="112">
        <v>1</v>
      </c>
      <c r="O641" s="110" t="s">
        <v>1210</v>
      </c>
      <c r="P641" s="110" t="s">
        <v>1230</v>
      </c>
      <c r="Q641" s="117"/>
      <c r="R641" s="113" t="s">
        <v>43</v>
      </c>
      <c r="S641" s="101" t="str">
        <f t="shared" si="10"/>
        <v>Ok</v>
      </c>
      <c r="T641" s="6">
        <f>IFERROR(VLOOKUP(D641,'[1]2020 год'!$C:$J,8,0),IFERROR(VLOOKUP(D641,'[1]2020 год'!$C:$J,7,0),""))</f>
        <v>11000</v>
      </c>
    </row>
    <row r="642" spans="1:20" ht="42.6" thickTop="1" thickBot="1" x14ac:dyDescent="0.3">
      <c r="A642" s="107">
        <v>638</v>
      </c>
      <c r="B642" s="108" t="s">
        <v>689</v>
      </c>
      <c r="C642" s="108" t="s">
        <v>1285</v>
      </c>
      <c r="D642" s="108" t="s">
        <v>718</v>
      </c>
      <c r="E642" s="124">
        <v>22733</v>
      </c>
      <c r="F642" s="109" t="s">
        <v>1230</v>
      </c>
      <c r="G642" s="110" t="s">
        <v>1230</v>
      </c>
      <c r="H642" s="110" t="s">
        <v>1230</v>
      </c>
      <c r="I642" s="111" t="s">
        <v>1333</v>
      </c>
      <c r="J642" s="110" t="s">
        <v>1210</v>
      </c>
      <c r="K642" s="110" t="s">
        <v>1230</v>
      </c>
      <c r="L642" s="112">
        <v>3</v>
      </c>
      <c r="M642" s="112">
        <v>0</v>
      </c>
      <c r="N642" s="112">
        <v>1</v>
      </c>
      <c r="O642" s="110" t="s">
        <v>1210</v>
      </c>
      <c r="P642" s="110" t="s">
        <v>1230</v>
      </c>
      <c r="Q642" s="117"/>
      <c r="R642" s="113" t="s">
        <v>43</v>
      </c>
      <c r="S642" s="101" t="str">
        <f t="shared" si="10"/>
        <v>Ok</v>
      </c>
      <c r="T642" s="6">
        <f>IFERROR(VLOOKUP(D642,'[1]2020 год'!$C:$J,8,0),IFERROR(VLOOKUP(D642,'[1]2020 год'!$C:$J,7,0),""))</f>
        <v>22733</v>
      </c>
    </row>
    <row r="643" spans="1:20" ht="42.6" thickTop="1" thickBot="1" x14ac:dyDescent="0.3">
      <c r="A643" s="107">
        <v>639</v>
      </c>
      <c r="B643" s="108" t="s">
        <v>689</v>
      </c>
      <c r="C643" s="108" t="s">
        <v>1285</v>
      </c>
      <c r="D643" s="108" t="s">
        <v>719</v>
      </c>
      <c r="E643" s="124">
        <v>25361</v>
      </c>
      <c r="F643" s="109" t="s">
        <v>1230</v>
      </c>
      <c r="G643" s="110" t="s">
        <v>1230</v>
      </c>
      <c r="H643" s="110" t="s">
        <v>1230</v>
      </c>
      <c r="I643" s="111" t="s">
        <v>1333</v>
      </c>
      <c r="J643" s="110" t="s">
        <v>1210</v>
      </c>
      <c r="K643" s="110" t="s">
        <v>1230</v>
      </c>
      <c r="L643" s="112">
        <v>3</v>
      </c>
      <c r="M643" s="112">
        <v>0</v>
      </c>
      <c r="N643" s="112">
        <v>1</v>
      </c>
      <c r="O643" s="110" t="s">
        <v>1210</v>
      </c>
      <c r="P643" s="110" t="s">
        <v>1230</v>
      </c>
      <c r="Q643" s="117"/>
      <c r="R643" s="113" t="s">
        <v>43</v>
      </c>
      <c r="S643" s="101" t="str">
        <f t="shared" si="10"/>
        <v>Ok</v>
      </c>
      <c r="T643" s="6">
        <f>IFERROR(VLOOKUP(D643,'[1]2020 год'!$C:$J,8,0),IFERROR(VLOOKUP(D643,'[1]2020 год'!$C:$J,7,0),""))</f>
        <v>25361</v>
      </c>
    </row>
    <row r="644" spans="1:20" ht="42.6" thickTop="1" thickBot="1" x14ac:dyDescent="0.3">
      <c r="A644" s="107">
        <v>640</v>
      </c>
      <c r="B644" s="108" t="s">
        <v>720</v>
      </c>
      <c r="C644" s="108" t="s">
        <v>1285</v>
      </c>
      <c r="D644" s="108" t="s">
        <v>721</v>
      </c>
      <c r="E644" s="124">
        <v>23075</v>
      </c>
      <c r="F644" s="109" t="s">
        <v>1230</v>
      </c>
      <c r="G644" s="110" t="s">
        <v>1230</v>
      </c>
      <c r="H644" s="110" t="s">
        <v>1230</v>
      </c>
      <c r="I644" s="111" t="s">
        <v>1333</v>
      </c>
      <c r="J644" s="110" t="s">
        <v>1210</v>
      </c>
      <c r="K644" s="110" t="s">
        <v>1230</v>
      </c>
      <c r="L644" s="112">
        <v>3</v>
      </c>
      <c r="M644" s="112">
        <v>0</v>
      </c>
      <c r="N644" s="112">
        <v>1</v>
      </c>
      <c r="O644" s="110" t="s">
        <v>1210</v>
      </c>
      <c r="P644" s="110" t="s">
        <v>1230</v>
      </c>
      <c r="Q644" s="117"/>
      <c r="R644" s="113" t="s">
        <v>46</v>
      </c>
      <c r="S644" s="101" t="str">
        <f t="shared" si="10"/>
        <v>Ok</v>
      </c>
      <c r="T644" s="6">
        <f>IFERROR(VLOOKUP(D644,'[1]2020 год'!$C:$J,8,0),IFERROR(VLOOKUP(D644,'[1]2020 год'!$C:$J,7,0),""))</f>
        <v>23075</v>
      </c>
    </row>
    <row r="645" spans="1:20" ht="42.6" thickTop="1" thickBot="1" x14ac:dyDescent="0.3">
      <c r="A645" s="107">
        <v>641</v>
      </c>
      <c r="B645" s="108" t="s">
        <v>720</v>
      </c>
      <c r="C645" s="108" t="s">
        <v>1285</v>
      </c>
      <c r="D645" s="108" t="s">
        <v>722</v>
      </c>
      <c r="E645" s="124">
        <v>11195</v>
      </c>
      <c r="F645" s="109" t="s">
        <v>1230</v>
      </c>
      <c r="G645" s="110" t="s">
        <v>1230</v>
      </c>
      <c r="H645" s="110" t="s">
        <v>1230</v>
      </c>
      <c r="I645" s="111" t="s">
        <v>1333</v>
      </c>
      <c r="J645" s="110" t="s">
        <v>1210</v>
      </c>
      <c r="K645" s="110" t="s">
        <v>1230</v>
      </c>
      <c r="L645" s="112">
        <v>3</v>
      </c>
      <c r="M645" s="112">
        <v>0</v>
      </c>
      <c r="N645" s="112">
        <v>1</v>
      </c>
      <c r="O645" s="110" t="s">
        <v>1210</v>
      </c>
      <c r="P645" s="110" t="s">
        <v>1230</v>
      </c>
      <c r="Q645" s="117"/>
      <c r="R645" s="113" t="s">
        <v>46</v>
      </c>
      <c r="S645" s="101" t="str">
        <f t="shared" si="10"/>
        <v>Ok</v>
      </c>
      <c r="T645" s="6">
        <f>IFERROR(VLOOKUP(D645,'[1]2020 год'!$C:$J,8,0),IFERROR(VLOOKUP(D645,'[1]2020 год'!$C:$J,7,0),""))</f>
        <v>11195</v>
      </c>
    </row>
    <row r="646" spans="1:20" ht="42.6" thickTop="1" thickBot="1" x14ac:dyDescent="0.3">
      <c r="A646" s="107">
        <v>642</v>
      </c>
      <c r="B646" s="108" t="s">
        <v>720</v>
      </c>
      <c r="C646" s="108" t="s">
        <v>1285</v>
      </c>
      <c r="D646" s="108" t="s">
        <v>723</v>
      </c>
      <c r="E646" s="124">
        <v>20157</v>
      </c>
      <c r="F646" s="109" t="s">
        <v>1230</v>
      </c>
      <c r="G646" s="110" t="s">
        <v>1230</v>
      </c>
      <c r="H646" s="110" t="s">
        <v>1230</v>
      </c>
      <c r="I646" s="111" t="s">
        <v>1333</v>
      </c>
      <c r="J646" s="110" t="s">
        <v>1210</v>
      </c>
      <c r="K646" s="110" t="s">
        <v>1230</v>
      </c>
      <c r="L646" s="112">
        <v>3</v>
      </c>
      <c r="M646" s="112">
        <v>0</v>
      </c>
      <c r="N646" s="112">
        <v>1</v>
      </c>
      <c r="O646" s="110" t="s">
        <v>1210</v>
      </c>
      <c r="P646" s="110" t="s">
        <v>1230</v>
      </c>
      <c r="Q646" s="117"/>
      <c r="R646" s="113" t="s">
        <v>46</v>
      </c>
      <c r="S646" s="101" t="str">
        <f t="shared" ref="S646:S709" si="11">IF(F646="Да",IF(G646="Не выбрано","Не выбрано расписание",IF(AND(J646&lt;&gt;"Да",J646&lt;&gt;"Нет",K646&lt;&gt;"Да",K646&lt;&gt;"Нет",O646&lt;&gt;"Да",O646&lt;&gt;"Нет",P646&lt;&gt;"Да",P646&lt;&gt;"Нет"),"Не выбраны Да/Нет в подтверждении тарифа",IF(AND(OR(J646="Нет",K646="Нет",O646="Нет",P646="Нет"),Q646=""),"Не заполнен Комментарий при выборе Нет в тарифе","Ok"))),"Ok")</f>
        <v>Ok</v>
      </c>
      <c r="T646" s="6">
        <f>IFERROR(VLOOKUP(D646,'[1]2020 год'!$C:$J,8,0),IFERROR(VLOOKUP(D646,'[1]2020 год'!$C:$J,7,0),""))</f>
        <v>20157</v>
      </c>
    </row>
    <row r="647" spans="1:20" ht="42.6" thickTop="1" thickBot="1" x14ac:dyDescent="0.3">
      <c r="A647" s="107">
        <v>643</v>
      </c>
      <c r="B647" s="108" t="s">
        <v>720</v>
      </c>
      <c r="C647" s="108" t="s">
        <v>1285</v>
      </c>
      <c r="D647" s="108" t="s">
        <v>724</v>
      </c>
      <c r="E647" s="124">
        <v>10829</v>
      </c>
      <c r="F647" s="109" t="s">
        <v>1230</v>
      </c>
      <c r="G647" s="110" t="s">
        <v>1230</v>
      </c>
      <c r="H647" s="110" t="s">
        <v>1230</v>
      </c>
      <c r="I647" s="111" t="s">
        <v>1333</v>
      </c>
      <c r="J647" s="110" t="s">
        <v>1210</v>
      </c>
      <c r="K647" s="110" t="s">
        <v>1230</v>
      </c>
      <c r="L647" s="112">
        <v>3</v>
      </c>
      <c r="M647" s="112">
        <v>0</v>
      </c>
      <c r="N647" s="112">
        <v>1</v>
      </c>
      <c r="O647" s="110" t="s">
        <v>1210</v>
      </c>
      <c r="P647" s="110" t="s">
        <v>1230</v>
      </c>
      <c r="Q647" s="117"/>
      <c r="R647" s="113" t="s">
        <v>46</v>
      </c>
      <c r="S647" s="101" t="str">
        <f t="shared" si="11"/>
        <v>Ok</v>
      </c>
      <c r="T647" s="6">
        <f>IFERROR(VLOOKUP(D647,'[1]2020 год'!$C:$J,8,0),IFERROR(VLOOKUP(D647,'[1]2020 год'!$C:$J,7,0),""))</f>
        <v>10829</v>
      </c>
    </row>
    <row r="648" spans="1:20" ht="42.6" thickTop="1" thickBot="1" x14ac:dyDescent="0.3">
      <c r="A648" s="107">
        <v>644</v>
      </c>
      <c r="B648" s="108" t="s">
        <v>720</v>
      </c>
      <c r="C648" s="108" t="s">
        <v>1285</v>
      </c>
      <c r="D648" s="108" t="s">
        <v>725</v>
      </c>
      <c r="E648" s="124">
        <v>23159</v>
      </c>
      <c r="F648" s="109" t="s">
        <v>1230</v>
      </c>
      <c r="G648" s="110" t="s">
        <v>1230</v>
      </c>
      <c r="H648" s="110" t="s">
        <v>1230</v>
      </c>
      <c r="I648" s="111" t="s">
        <v>1333</v>
      </c>
      <c r="J648" s="110" t="s">
        <v>1210</v>
      </c>
      <c r="K648" s="110" t="s">
        <v>1230</v>
      </c>
      <c r="L648" s="112">
        <v>3</v>
      </c>
      <c r="M648" s="112">
        <v>0</v>
      </c>
      <c r="N648" s="112">
        <v>1</v>
      </c>
      <c r="O648" s="110" t="s">
        <v>1210</v>
      </c>
      <c r="P648" s="110" t="s">
        <v>1230</v>
      </c>
      <c r="Q648" s="117"/>
      <c r="R648" s="113" t="s">
        <v>46</v>
      </c>
      <c r="S648" s="101" t="str">
        <f t="shared" si="11"/>
        <v>Ok</v>
      </c>
      <c r="T648" s="6">
        <f>IFERROR(VLOOKUP(D648,'[1]2020 год'!$C:$J,8,0),IFERROR(VLOOKUP(D648,'[1]2020 год'!$C:$J,7,0),""))</f>
        <v>23159</v>
      </c>
    </row>
    <row r="649" spans="1:20" ht="42.6" thickTop="1" thickBot="1" x14ac:dyDescent="0.3">
      <c r="A649" s="107">
        <v>645</v>
      </c>
      <c r="B649" s="108" t="s">
        <v>720</v>
      </c>
      <c r="C649" s="108" t="s">
        <v>1285</v>
      </c>
      <c r="D649" s="108" t="s">
        <v>726</v>
      </c>
      <c r="E649" s="124">
        <v>13570</v>
      </c>
      <c r="F649" s="109" t="s">
        <v>1230</v>
      </c>
      <c r="G649" s="110" t="s">
        <v>1230</v>
      </c>
      <c r="H649" s="110" t="s">
        <v>1230</v>
      </c>
      <c r="I649" s="111" t="s">
        <v>1333</v>
      </c>
      <c r="J649" s="110" t="s">
        <v>1210</v>
      </c>
      <c r="K649" s="110" t="s">
        <v>1230</v>
      </c>
      <c r="L649" s="112">
        <v>3</v>
      </c>
      <c r="M649" s="112">
        <v>0</v>
      </c>
      <c r="N649" s="112">
        <v>1</v>
      </c>
      <c r="O649" s="110" t="s">
        <v>1210</v>
      </c>
      <c r="P649" s="110" t="s">
        <v>1230</v>
      </c>
      <c r="Q649" s="117"/>
      <c r="R649" s="113" t="s">
        <v>46</v>
      </c>
      <c r="S649" s="101" t="str">
        <f t="shared" si="11"/>
        <v>Ok</v>
      </c>
      <c r="T649" s="6">
        <f>IFERROR(VLOOKUP(D649,'[1]2020 год'!$C:$J,8,0),IFERROR(VLOOKUP(D649,'[1]2020 год'!$C:$J,7,0),""))</f>
        <v>13570</v>
      </c>
    </row>
    <row r="650" spans="1:20" ht="42.6" thickTop="1" thickBot="1" x14ac:dyDescent="0.3">
      <c r="A650" s="107">
        <v>646</v>
      </c>
      <c r="B650" s="108" t="s">
        <v>720</v>
      </c>
      <c r="C650" s="108" t="s">
        <v>1286</v>
      </c>
      <c r="D650" s="108" t="s">
        <v>727</v>
      </c>
      <c r="E650" s="124">
        <v>435496</v>
      </c>
      <c r="F650" s="109" t="s">
        <v>1230</v>
      </c>
      <c r="G650" s="110" t="s">
        <v>1230</v>
      </c>
      <c r="H650" s="110" t="s">
        <v>1230</v>
      </c>
      <c r="I650" s="111" t="s">
        <v>1333</v>
      </c>
      <c r="J650" s="110" t="s">
        <v>1210</v>
      </c>
      <c r="K650" s="110" t="s">
        <v>1230</v>
      </c>
      <c r="L650" s="112">
        <v>2</v>
      </c>
      <c r="M650" s="112">
        <v>0</v>
      </c>
      <c r="N650" s="112">
        <v>1</v>
      </c>
      <c r="O650" s="110" t="s">
        <v>1210</v>
      </c>
      <c r="P650" s="110" t="s">
        <v>1230</v>
      </c>
      <c r="Q650" s="117"/>
      <c r="R650" s="113" t="s">
        <v>46</v>
      </c>
      <c r="S650" s="101" t="str">
        <f t="shared" si="11"/>
        <v>Ok</v>
      </c>
      <c r="T650" s="6">
        <f>IFERROR(VLOOKUP(D650,'[1]2020 год'!$C:$J,8,0),IFERROR(VLOOKUP(D650,'[1]2020 год'!$C:$J,7,0),""))</f>
        <v>435496</v>
      </c>
    </row>
    <row r="651" spans="1:20" ht="42.6" thickTop="1" thickBot="1" x14ac:dyDescent="0.3">
      <c r="A651" s="107">
        <v>647</v>
      </c>
      <c r="B651" s="108" t="s">
        <v>728</v>
      </c>
      <c r="C651" s="108" t="s">
        <v>1285</v>
      </c>
      <c r="D651" s="108" t="s">
        <v>729</v>
      </c>
      <c r="E651" s="124">
        <v>12932</v>
      </c>
      <c r="F651" s="109" t="s">
        <v>1230</v>
      </c>
      <c r="G651" s="110" t="s">
        <v>1230</v>
      </c>
      <c r="H651" s="110" t="s">
        <v>1230</v>
      </c>
      <c r="I651" s="111" t="s">
        <v>1333</v>
      </c>
      <c r="J651" s="110" t="s">
        <v>1210</v>
      </c>
      <c r="K651" s="110" t="s">
        <v>1230</v>
      </c>
      <c r="L651" s="112">
        <v>3</v>
      </c>
      <c r="M651" s="112">
        <v>0</v>
      </c>
      <c r="N651" s="112">
        <v>1</v>
      </c>
      <c r="O651" s="110" t="s">
        <v>1210</v>
      </c>
      <c r="P651" s="110" t="s">
        <v>1230</v>
      </c>
      <c r="Q651" s="117"/>
      <c r="R651" s="113" t="s">
        <v>42</v>
      </c>
      <c r="S651" s="101" t="str">
        <f t="shared" si="11"/>
        <v>Ok</v>
      </c>
      <c r="T651" s="6">
        <f>IFERROR(VLOOKUP(D651,'[1]2020 год'!$C:$J,8,0),IFERROR(VLOOKUP(D651,'[1]2020 год'!$C:$J,7,0),""))</f>
        <v>12932</v>
      </c>
    </row>
    <row r="652" spans="1:20" ht="42.6" thickTop="1" thickBot="1" x14ac:dyDescent="0.3">
      <c r="A652" s="107">
        <v>648</v>
      </c>
      <c r="B652" s="108" t="s">
        <v>728</v>
      </c>
      <c r="C652" s="108" t="s">
        <v>1285</v>
      </c>
      <c r="D652" s="108" t="s">
        <v>730</v>
      </c>
      <c r="E652" s="124">
        <v>12542</v>
      </c>
      <c r="F652" s="109" t="s">
        <v>1230</v>
      </c>
      <c r="G652" s="110" t="s">
        <v>1230</v>
      </c>
      <c r="H652" s="110" t="s">
        <v>1230</v>
      </c>
      <c r="I652" s="111" t="s">
        <v>1333</v>
      </c>
      <c r="J652" s="110" t="s">
        <v>1210</v>
      </c>
      <c r="K652" s="110" t="s">
        <v>1230</v>
      </c>
      <c r="L652" s="112">
        <v>3</v>
      </c>
      <c r="M652" s="112">
        <v>0</v>
      </c>
      <c r="N652" s="112">
        <v>1</v>
      </c>
      <c r="O652" s="110" t="s">
        <v>1210</v>
      </c>
      <c r="P652" s="110" t="s">
        <v>1230</v>
      </c>
      <c r="Q652" s="117"/>
      <c r="R652" s="113" t="s">
        <v>42</v>
      </c>
      <c r="S652" s="101" t="str">
        <f t="shared" si="11"/>
        <v>Ok</v>
      </c>
      <c r="T652" s="6">
        <f>IFERROR(VLOOKUP(D652,'[1]2020 год'!$C:$J,8,0),IFERROR(VLOOKUP(D652,'[1]2020 год'!$C:$J,7,0),""))</f>
        <v>12542</v>
      </c>
    </row>
    <row r="653" spans="1:20" ht="42.6" thickTop="1" thickBot="1" x14ac:dyDescent="0.3">
      <c r="A653" s="107">
        <v>649</v>
      </c>
      <c r="B653" s="108" t="s">
        <v>728</v>
      </c>
      <c r="C653" s="108" t="s">
        <v>1286</v>
      </c>
      <c r="D653" s="108" t="s">
        <v>731</v>
      </c>
      <c r="E653" s="124">
        <v>102618</v>
      </c>
      <c r="F653" s="109" t="s">
        <v>1230</v>
      </c>
      <c r="G653" s="110" t="s">
        <v>1230</v>
      </c>
      <c r="H653" s="110" t="s">
        <v>1230</v>
      </c>
      <c r="I653" s="111" t="s">
        <v>1333</v>
      </c>
      <c r="J653" s="110" t="s">
        <v>1210</v>
      </c>
      <c r="K653" s="110" t="s">
        <v>1230</v>
      </c>
      <c r="L653" s="112">
        <v>2</v>
      </c>
      <c r="M653" s="112">
        <v>0</v>
      </c>
      <c r="N653" s="112">
        <v>1</v>
      </c>
      <c r="O653" s="110" t="s">
        <v>1210</v>
      </c>
      <c r="P653" s="110" t="s">
        <v>1230</v>
      </c>
      <c r="Q653" s="117"/>
      <c r="R653" s="113" t="s">
        <v>42</v>
      </c>
      <c r="S653" s="101" t="str">
        <f t="shared" si="11"/>
        <v>Ok</v>
      </c>
      <c r="T653" s="6">
        <f>IFERROR(VLOOKUP(D653,'[1]2020 год'!$C:$J,8,0),IFERROR(VLOOKUP(D653,'[1]2020 год'!$C:$J,7,0),""))</f>
        <v>102618</v>
      </c>
    </row>
    <row r="654" spans="1:20" ht="42.6" thickTop="1" thickBot="1" x14ac:dyDescent="0.3">
      <c r="A654" s="107">
        <v>650</v>
      </c>
      <c r="B654" s="108" t="s">
        <v>732</v>
      </c>
      <c r="C654" s="108" t="s">
        <v>1285</v>
      </c>
      <c r="D654" s="108" t="s">
        <v>733</v>
      </c>
      <c r="E654" s="124">
        <v>10861</v>
      </c>
      <c r="F654" s="109" t="s">
        <v>1230</v>
      </c>
      <c r="G654" s="110" t="s">
        <v>1230</v>
      </c>
      <c r="H654" s="110" t="s">
        <v>1230</v>
      </c>
      <c r="I654" s="111" t="s">
        <v>1333</v>
      </c>
      <c r="J654" s="110" t="s">
        <v>1210</v>
      </c>
      <c r="K654" s="110" t="s">
        <v>1230</v>
      </c>
      <c r="L654" s="112">
        <v>3</v>
      </c>
      <c r="M654" s="112">
        <v>0</v>
      </c>
      <c r="N654" s="112">
        <v>1</v>
      </c>
      <c r="O654" s="110" t="s">
        <v>1210</v>
      </c>
      <c r="P654" s="110" t="s">
        <v>1230</v>
      </c>
      <c r="Q654" s="117"/>
      <c r="R654" s="113" t="s">
        <v>1303</v>
      </c>
      <c r="S654" s="101" t="str">
        <f t="shared" si="11"/>
        <v>Ok</v>
      </c>
      <c r="T654" s="6">
        <f>IFERROR(VLOOKUP(D654,'[1]2020 год'!$C:$J,8,0),IFERROR(VLOOKUP(D654,'[1]2020 год'!$C:$J,7,0),""))</f>
        <v>10861</v>
      </c>
    </row>
    <row r="655" spans="1:20" ht="42.6" thickTop="1" thickBot="1" x14ac:dyDescent="0.3">
      <c r="A655" s="107">
        <v>651</v>
      </c>
      <c r="B655" s="108" t="s">
        <v>732</v>
      </c>
      <c r="C655" s="108" t="s">
        <v>1285</v>
      </c>
      <c r="D655" s="108" t="s">
        <v>734</v>
      </c>
      <c r="E655" s="124">
        <v>29735</v>
      </c>
      <c r="F655" s="109" t="s">
        <v>1230</v>
      </c>
      <c r="G655" s="110" t="s">
        <v>1230</v>
      </c>
      <c r="H655" s="110" t="s">
        <v>1230</v>
      </c>
      <c r="I655" s="111" t="s">
        <v>1333</v>
      </c>
      <c r="J655" s="110" t="s">
        <v>1210</v>
      </c>
      <c r="K655" s="110" t="s">
        <v>1230</v>
      </c>
      <c r="L655" s="112">
        <v>3</v>
      </c>
      <c r="M655" s="112">
        <v>0</v>
      </c>
      <c r="N655" s="112">
        <v>1</v>
      </c>
      <c r="O655" s="110" t="s">
        <v>1210</v>
      </c>
      <c r="P655" s="110" t="s">
        <v>1230</v>
      </c>
      <c r="Q655" s="117"/>
      <c r="R655" s="113" t="s">
        <v>1303</v>
      </c>
      <c r="S655" s="101" t="str">
        <f t="shared" si="11"/>
        <v>Ok</v>
      </c>
      <c r="T655" s="6">
        <f>IFERROR(VLOOKUP(D655,'[1]2020 год'!$C:$J,8,0),IFERROR(VLOOKUP(D655,'[1]2020 год'!$C:$J,7,0),""))</f>
        <v>29735</v>
      </c>
    </row>
    <row r="656" spans="1:20" ht="42.6" thickTop="1" thickBot="1" x14ac:dyDescent="0.3">
      <c r="A656" s="107">
        <v>652</v>
      </c>
      <c r="B656" s="108" t="s">
        <v>732</v>
      </c>
      <c r="C656" s="108" t="s">
        <v>1285</v>
      </c>
      <c r="D656" s="108" t="s">
        <v>735</v>
      </c>
      <c r="E656" s="124">
        <v>29367</v>
      </c>
      <c r="F656" s="109" t="s">
        <v>1230</v>
      </c>
      <c r="G656" s="110" t="s">
        <v>1230</v>
      </c>
      <c r="H656" s="110" t="s">
        <v>1230</v>
      </c>
      <c r="I656" s="111" t="s">
        <v>1333</v>
      </c>
      <c r="J656" s="110" t="s">
        <v>1210</v>
      </c>
      <c r="K656" s="110" t="s">
        <v>1230</v>
      </c>
      <c r="L656" s="112">
        <v>3</v>
      </c>
      <c r="M656" s="112">
        <v>0</v>
      </c>
      <c r="N656" s="112">
        <v>1</v>
      </c>
      <c r="O656" s="110" t="s">
        <v>1210</v>
      </c>
      <c r="P656" s="110" t="s">
        <v>1230</v>
      </c>
      <c r="Q656" s="117"/>
      <c r="R656" s="113" t="s">
        <v>1303</v>
      </c>
      <c r="S656" s="101" t="str">
        <f t="shared" si="11"/>
        <v>Ok</v>
      </c>
      <c r="T656" s="6">
        <f>IFERROR(VLOOKUP(D656,'[1]2020 год'!$C:$J,8,0),IFERROR(VLOOKUP(D656,'[1]2020 год'!$C:$J,7,0),""))</f>
        <v>29367</v>
      </c>
    </row>
    <row r="657" spans="1:20" ht="42.6" thickTop="1" thickBot="1" x14ac:dyDescent="0.3">
      <c r="A657" s="107">
        <v>653</v>
      </c>
      <c r="B657" s="108" t="s">
        <v>732</v>
      </c>
      <c r="C657" s="108" t="s">
        <v>1285</v>
      </c>
      <c r="D657" s="108" t="s">
        <v>736</v>
      </c>
      <c r="E657" s="124">
        <v>14249</v>
      </c>
      <c r="F657" s="109" t="s">
        <v>1230</v>
      </c>
      <c r="G657" s="110" t="s">
        <v>1230</v>
      </c>
      <c r="H657" s="110" t="s">
        <v>1230</v>
      </c>
      <c r="I657" s="111" t="s">
        <v>1333</v>
      </c>
      <c r="J657" s="110" t="s">
        <v>1210</v>
      </c>
      <c r="K657" s="110" t="s">
        <v>1230</v>
      </c>
      <c r="L657" s="112">
        <v>3</v>
      </c>
      <c r="M657" s="112">
        <v>0</v>
      </c>
      <c r="N657" s="112">
        <v>1</v>
      </c>
      <c r="O657" s="110" t="s">
        <v>1210</v>
      </c>
      <c r="P657" s="110" t="s">
        <v>1230</v>
      </c>
      <c r="Q657" s="117"/>
      <c r="R657" s="113" t="s">
        <v>1303</v>
      </c>
      <c r="S657" s="101" t="str">
        <f t="shared" si="11"/>
        <v>Ok</v>
      </c>
      <c r="T657" s="6">
        <f>IFERROR(VLOOKUP(D657,'[1]2020 год'!$C:$J,8,0),IFERROR(VLOOKUP(D657,'[1]2020 год'!$C:$J,7,0),""))</f>
        <v>14249</v>
      </c>
    </row>
    <row r="658" spans="1:20" ht="42.6" thickTop="1" thickBot="1" x14ac:dyDescent="0.3">
      <c r="A658" s="107">
        <v>654</v>
      </c>
      <c r="B658" s="108" t="s">
        <v>732</v>
      </c>
      <c r="C658" s="108" t="s">
        <v>1286</v>
      </c>
      <c r="D658" s="108" t="s">
        <v>737</v>
      </c>
      <c r="E658" s="124">
        <v>280170</v>
      </c>
      <c r="F658" s="109" t="s">
        <v>1230</v>
      </c>
      <c r="G658" s="110" t="s">
        <v>1230</v>
      </c>
      <c r="H658" s="110" t="s">
        <v>1230</v>
      </c>
      <c r="I658" s="111" t="s">
        <v>1333</v>
      </c>
      <c r="J658" s="110" t="s">
        <v>1210</v>
      </c>
      <c r="K658" s="110" t="s">
        <v>1230</v>
      </c>
      <c r="L658" s="112">
        <v>2</v>
      </c>
      <c r="M658" s="112">
        <v>0</v>
      </c>
      <c r="N658" s="112">
        <v>1</v>
      </c>
      <c r="O658" s="110" t="s">
        <v>1210</v>
      </c>
      <c r="P658" s="110" t="s">
        <v>1230</v>
      </c>
      <c r="Q658" s="117"/>
      <c r="R658" s="113" t="s">
        <v>1303</v>
      </c>
      <c r="S658" s="101" t="str">
        <f t="shared" si="11"/>
        <v>Ok</v>
      </c>
      <c r="T658" s="6">
        <f>IFERROR(VLOOKUP(D658,'[1]2020 год'!$C:$J,8,0),IFERROR(VLOOKUP(D658,'[1]2020 год'!$C:$J,7,0),""))</f>
        <v>280170</v>
      </c>
    </row>
    <row r="659" spans="1:20" ht="42.6" thickTop="1" thickBot="1" x14ac:dyDescent="0.3">
      <c r="A659" s="107">
        <v>655</v>
      </c>
      <c r="B659" s="108" t="s">
        <v>732</v>
      </c>
      <c r="C659" s="108" t="s">
        <v>1285</v>
      </c>
      <c r="D659" s="108" t="s">
        <v>738</v>
      </c>
      <c r="E659" s="124">
        <v>10307</v>
      </c>
      <c r="F659" s="109" t="s">
        <v>1230</v>
      </c>
      <c r="G659" s="110" t="s">
        <v>1230</v>
      </c>
      <c r="H659" s="110" t="s">
        <v>1230</v>
      </c>
      <c r="I659" s="111" t="s">
        <v>1333</v>
      </c>
      <c r="J659" s="110" t="s">
        <v>1210</v>
      </c>
      <c r="K659" s="110" t="s">
        <v>1230</v>
      </c>
      <c r="L659" s="112">
        <v>3</v>
      </c>
      <c r="M659" s="112">
        <v>0</v>
      </c>
      <c r="N659" s="112">
        <v>1</v>
      </c>
      <c r="O659" s="110" t="s">
        <v>1210</v>
      </c>
      <c r="P659" s="110" t="s">
        <v>1230</v>
      </c>
      <c r="Q659" s="117"/>
      <c r="R659" s="113" t="s">
        <v>1303</v>
      </c>
      <c r="S659" s="101" t="str">
        <f t="shared" si="11"/>
        <v>Ok</v>
      </c>
      <c r="T659" s="6">
        <f>IFERROR(VLOOKUP(D659,'[1]2020 год'!$C:$J,8,0),IFERROR(VLOOKUP(D659,'[1]2020 год'!$C:$J,7,0),""))</f>
        <v>10307</v>
      </c>
    </row>
    <row r="660" spans="1:20" ht="42.6" thickTop="1" thickBot="1" x14ac:dyDescent="0.3">
      <c r="A660" s="107">
        <v>656</v>
      </c>
      <c r="B660" s="108" t="s">
        <v>732</v>
      </c>
      <c r="C660" s="108" t="s">
        <v>1285</v>
      </c>
      <c r="D660" s="108" t="s">
        <v>739</v>
      </c>
      <c r="E660" s="124">
        <v>26241</v>
      </c>
      <c r="F660" s="109" t="s">
        <v>1230</v>
      </c>
      <c r="G660" s="110" t="s">
        <v>1230</v>
      </c>
      <c r="H660" s="110" t="s">
        <v>1230</v>
      </c>
      <c r="I660" s="111" t="s">
        <v>1333</v>
      </c>
      <c r="J660" s="110" t="s">
        <v>1210</v>
      </c>
      <c r="K660" s="110" t="s">
        <v>1230</v>
      </c>
      <c r="L660" s="112">
        <v>3</v>
      </c>
      <c r="M660" s="112">
        <v>0</v>
      </c>
      <c r="N660" s="112">
        <v>1</v>
      </c>
      <c r="O660" s="110" t="s">
        <v>1210</v>
      </c>
      <c r="P660" s="110" t="s">
        <v>1230</v>
      </c>
      <c r="Q660" s="117"/>
      <c r="R660" s="113" t="s">
        <v>1303</v>
      </c>
      <c r="S660" s="101" t="str">
        <f t="shared" si="11"/>
        <v>Ok</v>
      </c>
      <c r="T660" s="6">
        <f>IFERROR(VLOOKUP(D660,'[1]2020 год'!$C:$J,8,0),IFERROR(VLOOKUP(D660,'[1]2020 год'!$C:$J,7,0),""))</f>
        <v>26241</v>
      </c>
    </row>
    <row r="661" spans="1:20" ht="42.6" thickTop="1" thickBot="1" x14ac:dyDescent="0.3">
      <c r="A661" s="107">
        <v>657</v>
      </c>
      <c r="B661" s="108" t="s">
        <v>732</v>
      </c>
      <c r="C661" s="108" t="s">
        <v>1285</v>
      </c>
      <c r="D661" s="108" t="s">
        <v>740</v>
      </c>
      <c r="E661" s="124">
        <v>18847</v>
      </c>
      <c r="F661" s="109" t="s">
        <v>1230</v>
      </c>
      <c r="G661" s="110" t="s">
        <v>1230</v>
      </c>
      <c r="H661" s="110" t="s">
        <v>1230</v>
      </c>
      <c r="I661" s="111" t="s">
        <v>1333</v>
      </c>
      <c r="J661" s="110" t="s">
        <v>1210</v>
      </c>
      <c r="K661" s="110" t="s">
        <v>1230</v>
      </c>
      <c r="L661" s="112">
        <v>3</v>
      </c>
      <c r="M661" s="112">
        <v>0</v>
      </c>
      <c r="N661" s="112">
        <v>1</v>
      </c>
      <c r="O661" s="110" t="s">
        <v>1210</v>
      </c>
      <c r="P661" s="110" t="s">
        <v>1230</v>
      </c>
      <c r="Q661" s="117"/>
      <c r="R661" s="113" t="s">
        <v>1303</v>
      </c>
      <c r="S661" s="101" t="str">
        <f t="shared" si="11"/>
        <v>Ok</v>
      </c>
      <c r="T661" s="6">
        <f>IFERROR(VLOOKUP(D661,'[1]2020 год'!$C:$J,8,0),IFERROR(VLOOKUP(D661,'[1]2020 год'!$C:$J,7,0),""))</f>
        <v>18847</v>
      </c>
    </row>
    <row r="662" spans="1:20" ht="42.6" thickTop="1" thickBot="1" x14ac:dyDescent="0.3">
      <c r="A662" s="107">
        <v>658</v>
      </c>
      <c r="B662" s="108" t="s">
        <v>741</v>
      </c>
      <c r="C662" s="108" t="s">
        <v>1285</v>
      </c>
      <c r="D662" s="108" t="s">
        <v>742</v>
      </c>
      <c r="E662" s="124">
        <v>9518</v>
      </c>
      <c r="F662" s="109" t="s">
        <v>1230</v>
      </c>
      <c r="G662" s="110" t="s">
        <v>1230</v>
      </c>
      <c r="H662" s="110" t="s">
        <v>1230</v>
      </c>
      <c r="I662" s="111" t="s">
        <v>1333</v>
      </c>
      <c r="J662" s="110" t="s">
        <v>1210</v>
      </c>
      <c r="K662" s="110" t="s">
        <v>1230</v>
      </c>
      <c r="L662" s="112">
        <v>3</v>
      </c>
      <c r="M662" s="112">
        <v>0</v>
      </c>
      <c r="N662" s="112">
        <v>1</v>
      </c>
      <c r="O662" s="110" t="s">
        <v>1210</v>
      </c>
      <c r="P662" s="110" t="s">
        <v>1230</v>
      </c>
      <c r="Q662" s="117"/>
      <c r="R662" s="113" t="s">
        <v>1303</v>
      </c>
      <c r="S662" s="101" t="str">
        <f t="shared" si="11"/>
        <v>Ok</v>
      </c>
      <c r="T662" s="6">
        <f>IFERROR(VLOOKUP(D662,'[1]2020 год'!$C:$J,8,0),IFERROR(VLOOKUP(D662,'[1]2020 год'!$C:$J,7,0),""))</f>
        <v>9518</v>
      </c>
    </row>
    <row r="663" spans="1:20" ht="42.6" thickTop="1" thickBot="1" x14ac:dyDescent="0.3">
      <c r="A663" s="107">
        <v>659</v>
      </c>
      <c r="B663" s="108" t="s">
        <v>741</v>
      </c>
      <c r="C663" s="108" t="s">
        <v>1285</v>
      </c>
      <c r="D663" s="108" t="s">
        <v>743</v>
      </c>
      <c r="E663" s="124">
        <v>54223</v>
      </c>
      <c r="F663" s="109" t="s">
        <v>1230</v>
      </c>
      <c r="G663" s="110" t="s">
        <v>1230</v>
      </c>
      <c r="H663" s="110" t="s">
        <v>1230</v>
      </c>
      <c r="I663" s="111" t="s">
        <v>1333</v>
      </c>
      <c r="J663" s="110" t="s">
        <v>1210</v>
      </c>
      <c r="K663" s="110" t="s">
        <v>1230</v>
      </c>
      <c r="L663" s="112">
        <v>3</v>
      </c>
      <c r="M663" s="112">
        <v>0</v>
      </c>
      <c r="N663" s="112">
        <v>1</v>
      </c>
      <c r="O663" s="110" t="s">
        <v>1210</v>
      </c>
      <c r="P663" s="110" t="s">
        <v>1230</v>
      </c>
      <c r="Q663" s="117"/>
      <c r="R663" s="113" t="s">
        <v>1303</v>
      </c>
      <c r="S663" s="101" t="str">
        <f t="shared" si="11"/>
        <v>Ok</v>
      </c>
      <c r="T663" s="6">
        <f>IFERROR(VLOOKUP(D663,'[1]2020 год'!$C:$J,8,0),IFERROR(VLOOKUP(D663,'[1]2020 год'!$C:$J,7,0),""))</f>
        <v>54223</v>
      </c>
    </row>
    <row r="664" spans="1:20" ht="42.6" thickTop="1" thickBot="1" x14ac:dyDescent="0.3">
      <c r="A664" s="107">
        <v>660</v>
      </c>
      <c r="B664" s="108" t="s">
        <v>741</v>
      </c>
      <c r="C664" s="108" t="s">
        <v>1285</v>
      </c>
      <c r="D664" s="108" t="s">
        <v>744</v>
      </c>
      <c r="E664" s="124">
        <v>9780</v>
      </c>
      <c r="F664" s="109" t="s">
        <v>1230</v>
      </c>
      <c r="G664" s="110" t="s">
        <v>1230</v>
      </c>
      <c r="H664" s="110" t="s">
        <v>1230</v>
      </c>
      <c r="I664" s="111" t="s">
        <v>1333</v>
      </c>
      <c r="J664" s="110" t="s">
        <v>1210</v>
      </c>
      <c r="K664" s="110" t="s">
        <v>1230</v>
      </c>
      <c r="L664" s="112">
        <v>3</v>
      </c>
      <c r="M664" s="112">
        <v>0</v>
      </c>
      <c r="N664" s="112">
        <v>1</v>
      </c>
      <c r="O664" s="110" t="s">
        <v>1210</v>
      </c>
      <c r="P664" s="110" t="s">
        <v>1230</v>
      </c>
      <c r="Q664" s="117"/>
      <c r="R664" s="113" t="s">
        <v>1303</v>
      </c>
      <c r="S664" s="101" t="str">
        <f t="shared" si="11"/>
        <v>Ok</v>
      </c>
      <c r="T664" s="6">
        <f>IFERROR(VLOOKUP(D664,'[1]2020 год'!$C:$J,8,0),IFERROR(VLOOKUP(D664,'[1]2020 год'!$C:$J,7,0),""))</f>
        <v>9780</v>
      </c>
    </row>
    <row r="665" spans="1:20" ht="42.6" thickTop="1" thickBot="1" x14ac:dyDescent="0.3">
      <c r="A665" s="107">
        <v>661</v>
      </c>
      <c r="B665" s="108" t="s">
        <v>741</v>
      </c>
      <c r="C665" s="108" t="s">
        <v>1285</v>
      </c>
      <c r="D665" s="108" t="s">
        <v>745</v>
      </c>
      <c r="E665" s="124">
        <v>11756</v>
      </c>
      <c r="F665" s="109" t="s">
        <v>1230</v>
      </c>
      <c r="G665" s="110" t="s">
        <v>1230</v>
      </c>
      <c r="H665" s="110" t="s">
        <v>1230</v>
      </c>
      <c r="I665" s="111" t="s">
        <v>1333</v>
      </c>
      <c r="J665" s="110" t="s">
        <v>1210</v>
      </c>
      <c r="K665" s="110" t="s">
        <v>1230</v>
      </c>
      <c r="L665" s="112">
        <v>3</v>
      </c>
      <c r="M665" s="112">
        <v>0</v>
      </c>
      <c r="N665" s="112">
        <v>1</v>
      </c>
      <c r="O665" s="110" t="s">
        <v>1210</v>
      </c>
      <c r="P665" s="110" t="s">
        <v>1230</v>
      </c>
      <c r="Q665" s="117"/>
      <c r="R665" s="113" t="s">
        <v>1303</v>
      </c>
      <c r="S665" s="101" t="str">
        <f t="shared" si="11"/>
        <v>Ok</v>
      </c>
      <c r="T665" s="6">
        <f>IFERROR(VLOOKUP(D665,'[1]2020 год'!$C:$J,8,0),IFERROR(VLOOKUP(D665,'[1]2020 год'!$C:$J,7,0),""))</f>
        <v>11756</v>
      </c>
    </row>
    <row r="666" spans="1:20" ht="42.6" thickTop="1" thickBot="1" x14ac:dyDescent="0.3">
      <c r="A666" s="107">
        <v>662</v>
      </c>
      <c r="B666" s="108" t="s">
        <v>741</v>
      </c>
      <c r="C666" s="108" t="s">
        <v>1285</v>
      </c>
      <c r="D666" s="108" t="s">
        <v>746</v>
      </c>
      <c r="E666" s="124">
        <v>12452</v>
      </c>
      <c r="F666" s="109" t="s">
        <v>1230</v>
      </c>
      <c r="G666" s="110" t="s">
        <v>1230</v>
      </c>
      <c r="H666" s="110" t="s">
        <v>1230</v>
      </c>
      <c r="I666" s="111" t="s">
        <v>1333</v>
      </c>
      <c r="J666" s="110" t="s">
        <v>1210</v>
      </c>
      <c r="K666" s="110" t="s">
        <v>1230</v>
      </c>
      <c r="L666" s="112">
        <v>3</v>
      </c>
      <c r="M666" s="112">
        <v>0</v>
      </c>
      <c r="N666" s="112">
        <v>1</v>
      </c>
      <c r="O666" s="110" t="s">
        <v>1210</v>
      </c>
      <c r="P666" s="110" t="s">
        <v>1230</v>
      </c>
      <c r="Q666" s="117"/>
      <c r="R666" s="113" t="s">
        <v>1303</v>
      </c>
      <c r="S666" s="101" t="str">
        <f t="shared" si="11"/>
        <v>Ok</v>
      </c>
      <c r="T666" s="6">
        <f>IFERROR(VLOOKUP(D666,'[1]2020 год'!$C:$J,8,0),IFERROR(VLOOKUP(D666,'[1]2020 год'!$C:$J,7,0),""))</f>
        <v>12452</v>
      </c>
    </row>
    <row r="667" spans="1:20" ht="42.6" thickTop="1" thickBot="1" x14ac:dyDescent="0.3">
      <c r="A667" s="107">
        <v>663</v>
      </c>
      <c r="B667" s="108" t="s">
        <v>741</v>
      </c>
      <c r="C667" s="108" t="s">
        <v>1285</v>
      </c>
      <c r="D667" s="108" t="s">
        <v>747</v>
      </c>
      <c r="E667" s="124">
        <v>24878</v>
      </c>
      <c r="F667" s="109" t="s">
        <v>1230</v>
      </c>
      <c r="G667" s="110" t="s">
        <v>1230</v>
      </c>
      <c r="H667" s="110" t="s">
        <v>1230</v>
      </c>
      <c r="I667" s="111" t="s">
        <v>1333</v>
      </c>
      <c r="J667" s="110" t="s">
        <v>1210</v>
      </c>
      <c r="K667" s="110" t="s">
        <v>1230</v>
      </c>
      <c r="L667" s="112">
        <v>3</v>
      </c>
      <c r="M667" s="112">
        <v>0</v>
      </c>
      <c r="N667" s="112">
        <v>1</v>
      </c>
      <c r="O667" s="110" t="s">
        <v>1210</v>
      </c>
      <c r="P667" s="110" t="s">
        <v>1230</v>
      </c>
      <c r="Q667" s="117"/>
      <c r="R667" s="113" t="s">
        <v>1303</v>
      </c>
      <c r="S667" s="101" t="str">
        <f t="shared" si="11"/>
        <v>Ok</v>
      </c>
      <c r="T667" s="6">
        <f>IFERROR(VLOOKUP(D667,'[1]2020 год'!$C:$J,8,0),IFERROR(VLOOKUP(D667,'[1]2020 год'!$C:$J,7,0),""))</f>
        <v>24878</v>
      </c>
    </row>
    <row r="668" spans="1:20" ht="42.6" thickTop="1" thickBot="1" x14ac:dyDescent="0.3">
      <c r="A668" s="107">
        <v>664</v>
      </c>
      <c r="B668" s="108" t="s">
        <v>741</v>
      </c>
      <c r="C668" s="108" t="s">
        <v>1285</v>
      </c>
      <c r="D668" s="108" t="s">
        <v>748</v>
      </c>
      <c r="E668" s="124">
        <v>38784</v>
      </c>
      <c r="F668" s="109" t="s">
        <v>1230</v>
      </c>
      <c r="G668" s="110" t="s">
        <v>1230</v>
      </c>
      <c r="H668" s="110" t="s">
        <v>1230</v>
      </c>
      <c r="I668" s="111" t="s">
        <v>1333</v>
      </c>
      <c r="J668" s="110" t="s">
        <v>1210</v>
      </c>
      <c r="K668" s="110" t="s">
        <v>1230</v>
      </c>
      <c r="L668" s="112">
        <v>3</v>
      </c>
      <c r="M668" s="112">
        <v>0</v>
      </c>
      <c r="N668" s="112">
        <v>1</v>
      </c>
      <c r="O668" s="110" t="s">
        <v>1210</v>
      </c>
      <c r="P668" s="110" t="s">
        <v>1230</v>
      </c>
      <c r="Q668" s="117"/>
      <c r="R668" s="113" t="s">
        <v>1303</v>
      </c>
      <c r="S668" s="101" t="str">
        <f t="shared" si="11"/>
        <v>Ok</v>
      </c>
      <c r="T668" s="6">
        <f>IFERROR(VLOOKUP(D668,'[1]2020 год'!$C:$J,8,0),IFERROR(VLOOKUP(D668,'[1]2020 год'!$C:$J,7,0),""))</f>
        <v>38784</v>
      </c>
    </row>
    <row r="669" spans="1:20" ht="42.6" thickTop="1" thickBot="1" x14ac:dyDescent="0.3">
      <c r="A669" s="107">
        <v>665</v>
      </c>
      <c r="B669" s="108" t="s">
        <v>741</v>
      </c>
      <c r="C669" s="108" t="s">
        <v>1285</v>
      </c>
      <c r="D669" s="108" t="s">
        <v>749</v>
      </c>
      <c r="E669" s="124">
        <v>26130</v>
      </c>
      <c r="F669" s="109" t="s">
        <v>1230</v>
      </c>
      <c r="G669" s="110" t="s">
        <v>1230</v>
      </c>
      <c r="H669" s="110" t="s">
        <v>1230</v>
      </c>
      <c r="I669" s="111" t="s">
        <v>1333</v>
      </c>
      <c r="J669" s="110" t="s">
        <v>1210</v>
      </c>
      <c r="K669" s="110" t="s">
        <v>1230</v>
      </c>
      <c r="L669" s="112">
        <v>3</v>
      </c>
      <c r="M669" s="112">
        <v>0</v>
      </c>
      <c r="N669" s="112">
        <v>1</v>
      </c>
      <c r="O669" s="110" t="s">
        <v>1210</v>
      </c>
      <c r="P669" s="110" t="s">
        <v>1230</v>
      </c>
      <c r="Q669" s="117"/>
      <c r="R669" s="113" t="s">
        <v>1303</v>
      </c>
      <c r="S669" s="101" t="str">
        <f t="shared" si="11"/>
        <v>Ok</v>
      </c>
      <c r="T669" s="6">
        <f>IFERROR(VLOOKUP(D669,'[1]2020 год'!$C:$J,8,0),IFERROR(VLOOKUP(D669,'[1]2020 год'!$C:$J,7,0),""))</f>
        <v>26130</v>
      </c>
    </row>
    <row r="670" spans="1:20" ht="42.6" thickTop="1" thickBot="1" x14ac:dyDescent="0.3">
      <c r="A670" s="107">
        <v>666</v>
      </c>
      <c r="B670" s="108" t="s">
        <v>741</v>
      </c>
      <c r="C670" s="108" t="s">
        <v>1286</v>
      </c>
      <c r="D670" s="108" t="s">
        <v>750</v>
      </c>
      <c r="E670" s="124">
        <v>244797</v>
      </c>
      <c r="F670" s="109" t="s">
        <v>1230</v>
      </c>
      <c r="G670" s="110" t="s">
        <v>1230</v>
      </c>
      <c r="H670" s="110" t="s">
        <v>1230</v>
      </c>
      <c r="I670" s="111" t="s">
        <v>1333</v>
      </c>
      <c r="J670" s="110" t="s">
        <v>1210</v>
      </c>
      <c r="K670" s="110" t="s">
        <v>1230</v>
      </c>
      <c r="L670" s="112">
        <v>2</v>
      </c>
      <c r="M670" s="112">
        <v>0</v>
      </c>
      <c r="N670" s="112">
        <v>1</v>
      </c>
      <c r="O670" s="110" t="s">
        <v>1210</v>
      </c>
      <c r="P670" s="110" t="s">
        <v>1230</v>
      </c>
      <c r="Q670" s="117"/>
      <c r="R670" s="113" t="s">
        <v>1303</v>
      </c>
      <c r="S670" s="101" t="str">
        <f t="shared" si="11"/>
        <v>Ok</v>
      </c>
      <c r="T670" s="6">
        <f>IFERROR(VLOOKUP(D670,'[1]2020 год'!$C:$J,8,0),IFERROR(VLOOKUP(D670,'[1]2020 год'!$C:$J,7,0),""))</f>
        <v>244797</v>
      </c>
    </row>
    <row r="671" spans="1:20" ht="42.6" thickTop="1" thickBot="1" x14ac:dyDescent="0.3">
      <c r="A671" s="107">
        <v>667</v>
      </c>
      <c r="B671" s="108" t="s">
        <v>741</v>
      </c>
      <c r="C671" s="108" t="s">
        <v>1285</v>
      </c>
      <c r="D671" s="108" t="s">
        <v>751</v>
      </c>
      <c r="E671" s="124">
        <v>38038</v>
      </c>
      <c r="F671" s="109" t="s">
        <v>1230</v>
      </c>
      <c r="G671" s="110" t="s">
        <v>1230</v>
      </c>
      <c r="H671" s="110" t="s">
        <v>1230</v>
      </c>
      <c r="I671" s="111" t="s">
        <v>1333</v>
      </c>
      <c r="J671" s="110" t="s">
        <v>1210</v>
      </c>
      <c r="K671" s="110" t="s">
        <v>1230</v>
      </c>
      <c r="L671" s="112">
        <v>3</v>
      </c>
      <c r="M671" s="112">
        <v>0</v>
      </c>
      <c r="N671" s="112">
        <v>1</v>
      </c>
      <c r="O671" s="110" t="s">
        <v>1210</v>
      </c>
      <c r="P671" s="110" t="s">
        <v>1230</v>
      </c>
      <c r="Q671" s="117"/>
      <c r="R671" s="113" t="s">
        <v>1303</v>
      </c>
      <c r="S671" s="101" t="str">
        <f t="shared" si="11"/>
        <v>Ok</v>
      </c>
      <c r="T671" s="6">
        <f>IFERROR(VLOOKUP(D671,'[1]2020 год'!$C:$J,8,0),IFERROR(VLOOKUP(D671,'[1]2020 год'!$C:$J,7,0),""))</f>
        <v>38038</v>
      </c>
    </row>
    <row r="672" spans="1:20" ht="42.6" thickTop="1" thickBot="1" x14ac:dyDescent="0.3">
      <c r="A672" s="107">
        <v>668</v>
      </c>
      <c r="B672" s="108" t="s">
        <v>741</v>
      </c>
      <c r="C672" s="108" t="s">
        <v>1285</v>
      </c>
      <c r="D672" s="108" t="s">
        <v>752</v>
      </c>
      <c r="E672" s="124">
        <v>95960</v>
      </c>
      <c r="F672" s="109" t="s">
        <v>1230</v>
      </c>
      <c r="G672" s="110" t="s">
        <v>1230</v>
      </c>
      <c r="H672" s="110" t="s">
        <v>1230</v>
      </c>
      <c r="I672" s="111" t="s">
        <v>1333</v>
      </c>
      <c r="J672" s="110" t="s">
        <v>1210</v>
      </c>
      <c r="K672" s="110" t="s">
        <v>1230</v>
      </c>
      <c r="L672" s="112">
        <v>3</v>
      </c>
      <c r="M672" s="112">
        <v>0</v>
      </c>
      <c r="N672" s="112">
        <v>1</v>
      </c>
      <c r="O672" s="110" t="s">
        <v>1210</v>
      </c>
      <c r="P672" s="110" t="s">
        <v>1230</v>
      </c>
      <c r="Q672" s="117"/>
      <c r="R672" s="113" t="s">
        <v>1303</v>
      </c>
      <c r="S672" s="101" t="str">
        <f t="shared" si="11"/>
        <v>Ok</v>
      </c>
      <c r="T672" s="6">
        <f>IFERROR(VLOOKUP(D672,'[1]2020 год'!$C:$J,8,0),IFERROR(VLOOKUP(D672,'[1]2020 год'!$C:$J,7,0),""))</f>
        <v>95960</v>
      </c>
    </row>
    <row r="673" spans="1:20" ht="42.6" thickTop="1" thickBot="1" x14ac:dyDescent="0.3">
      <c r="A673" s="107">
        <v>669</v>
      </c>
      <c r="B673" s="108" t="s">
        <v>753</v>
      </c>
      <c r="C673" s="108" t="s">
        <v>1285</v>
      </c>
      <c r="D673" s="108" t="s">
        <v>754</v>
      </c>
      <c r="E673" s="124">
        <v>53581</v>
      </c>
      <c r="F673" s="109" t="s">
        <v>1230</v>
      </c>
      <c r="G673" s="110" t="s">
        <v>1230</v>
      </c>
      <c r="H673" s="110" t="s">
        <v>1230</v>
      </c>
      <c r="I673" s="111" t="s">
        <v>1333</v>
      </c>
      <c r="J673" s="110" t="s">
        <v>1210</v>
      </c>
      <c r="K673" s="110" t="s">
        <v>1230</v>
      </c>
      <c r="L673" s="112">
        <v>3</v>
      </c>
      <c r="M673" s="112">
        <v>0</v>
      </c>
      <c r="N673" s="112">
        <v>1</v>
      </c>
      <c r="O673" s="110" t="s">
        <v>1210</v>
      </c>
      <c r="P673" s="110" t="s">
        <v>1230</v>
      </c>
      <c r="Q673" s="117"/>
      <c r="R673" s="113" t="s">
        <v>43</v>
      </c>
      <c r="S673" s="101" t="str">
        <f t="shared" si="11"/>
        <v>Ok</v>
      </c>
      <c r="T673" s="6">
        <f>IFERROR(VLOOKUP(D673,'[1]2020 год'!$C:$J,8,0),IFERROR(VLOOKUP(D673,'[1]2020 год'!$C:$J,7,0),""))</f>
        <v>53581</v>
      </c>
    </row>
    <row r="674" spans="1:20" ht="42.6" thickTop="1" thickBot="1" x14ac:dyDescent="0.3">
      <c r="A674" s="107">
        <v>670</v>
      </c>
      <c r="B674" s="108" t="s">
        <v>753</v>
      </c>
      <c r="C674" s="108" t="s">
        <v>1285</v>
      </c>
      <c r="D674" s="108" t="s">
        <v>755</v>
      </c>
      <c r="E674" s="124">
        <v>11049</v>
      </c>
      <c r="F674" s="109" t="s">
        <v>1230</v>
      </c>
      <c r="G674" s="110" t="s">
        <v>1230</v>
      </c>
      <c r="H674" s="110" t="s">
        <v>1230</v>
      </c>
      <c r="I674" s="111" t="s">
        <v>1333</v>
      </c>
      <c r="J674" s="110" t="s">
        <v>1210</v>
      </c>
      <c r="K674" s="110" t="s">
        <v>1230</v>
      </c>
      <c r="L674" s="112">
        <v>3</v>
      </c>
      <c r="M674" s="112">
        <v>0</v>
      </c>
      <c r="N674" s="112">
        <v>1</v>
      </c>
      <c r="O674" s="110" t="s">
        <v>1210</v>
      </c>
      <c r="P674" s="110" t="s">
        <v>1230</v>
      </c>
      <c r="Q674" s="117"/>
      <c r="R674" s="113" t="s">
        <v>43</v>
      </c>
      <c r="S674" s="101" t="str">
        <f t="shared" si="11"/>
        <v>Ok</v>
      </c>
      <c r="T674" s="6">
        <f>IFERROR(VLOOKUP(D674,'[1]2020 год'!$C:$J,8,0),IFERROR(VLOOKUP(D674,'[1]2020 год'!$C:$J,7,0),""))</f>
        <v>11049</v>
      </c>
    </row>
    <row r="675" spans="1:20" ht="42.6" thickTop="1" thickBot="1" x14ac:dyDescent="0.3">
      <c r="A675" s="107">
        <v>671</v>
      </c>
      <c r="B675" s="108" t="s">
        <v>753</v>
      </c>
      <c r="C675" s="108" t="s">
        <v>1286</v>
      </c>
      <c r="D675" s="108" t="s">
        <v>756</v>
      </c>
      <c r="E675" s="124">
        <v>271868</v>
      </c>
      <c r="F675" s="109" t="s">
        <v>1230</v>
      </c>
      <c r="G675" s="110" t="s">
        <v>1230</v>
      </c>
      <c r="H675" s="110" t="s">
        <v>1230</v>
      </c>
      <c r="I675" s="111" t="s">
        <v>1333</v>
      </c>
      <c r="J675" s="110" t="s">
        <v>1210</v>
      </c>
      <c r="K675" s="110" t="s">
        <v>1230</v>
      </c>
      <c r="L675" s="112">
        <v>2</v>
      </c>
      <c r="M675" s="112">
        <v>0</v>
      </c>
      <c r="N675" s="112">
        <v>1</v>
      </c>
      <c r="O675" s="110" t="s">
        <v>1210</v>
      </c>
      <c r="P675" s="110" t="s">
        <v>1230</v>
      </c>
      <c r="Q675" s="117"/>
      <c r="R675" s="113" t="s">
        <v>43</v>
      </c>
      <c r="S675" s="101" t="str">
        <f t="shared" si="11"/>
        <v>Ok</v>
      </c>
      <c r="T675" s="6">
        <f>IFERROR(VLOOKUP(D675,'[1]2020 год'!$C:$J,8,0),IFERROR(VLOOKUP(D675,'[1]2020 год'!$C:$J,7,0),""))</f>
        <v>271868</v>
      </c>
    </row>
    <row r="676" spans="1:20" ht="42.6" thickTop="1" thickBot="1" x14ac:dyDescent="0.3">
      <c r="A676" s="107">
        <v>672</v>
      </c>
      <c r="B676" s="108" t="s">
        <v>753</v>
      </c>
      <c r="C676" s="108" t="s">
        <v>1285</v>
      </c>
      <c r="D676" s="108" t="s">
        <v>757</v>
      </c>
      <c r="E676" s="124">
        <v>20134</v>
      </c>
      <c r="F676" s="109" t="s">
        <v>1230</v>
      </c>
      <c r="G676" s="110" t="s">
        <v>1230</v>
      </c>
      <c r="H676" s="110" t="s">
        <v>1230</v>
      </c>
      <c r="I676" s="111" t="s">
        <v>1333</v>
      </c>
      <c r="J676" s="110" t="s">
        <v>1210</v>
      </c>
      <c r="K676" s="110" t="s">
        <v>1230</v>
      </c>
      <c r="L676" s="112">
        <v>3</v>
      </c>
      <c r="M676" s="112">
        <v>0</v>
      </c>
      <c r="N676" s="112">
        <v>1</v>
      </c>
      <c r="O676" s="110" t="s">
        <v>1210</v>
      </c>
      <c r="P676" s="110" t="s">
        <v>1230</v>
      </c>
      <c r="Q676" s="117"/>
      <c r="R676" s="113" t="s">
        <v>43</v>
      </c>
      <c r="S676" s="101" t="str">
        <f t="shared" si="11"/>
        <v>Ok</v>
      </c>
      <c r="T676" s="6">
        <f>IFERROR(VLOOKUP(D676,'[1]2020 год'!$C:$J,8,0),IFERROR(VLOOKUP(D676,'[1]2020 год'!$C:$J,7,0),""))</f>
        <v>20134</v>
      </c>
    </row>
    <row r="677" spans="1:20" ht="42.6" thickTop="1" thickBot="1" x14ac:dyDescent="0.3">
      <c r="A677" s="107">
        <v>673</v>
      </c>
      <c r="B677" s="108" t="s">
        <v>753</v>
      </c>
      <c r="C677" s="108" t="s">
        <v>1285</v>
      </c>
      <c r="D677" s="108" t="s">
        <v>758</v>
      </c>
      <c r="E677" s="124">
        <v>19183</v>
      </c>
      <c r="F677" s="109" t="s">
        <v>1230</v>
      </c>
      <c r="G677" s="110" t="s">
        <v>1230</v>
      </c>
      <c r="H677" s="110" t="s">
        <v>1230</v>
      </c>
      <c r="I677" s="111" t="s">
        <v>1333</v>
      </c>
      <c r="J677" s="110" t="s">
        <v>1210</v>
      </c>
      <c r="K677" s="110" t="s">
        <v>1230</v>
      </c>
      <c r="L677" s="112">
        <v>3</v>
      </c>
      <c r="M677" s="112">
        <v>0</v>
      </c>
      <c r="N677" s="112">
        <v>1</v>
      </c>
      <c r="O677" s="110" t="s">
        <v>1210</v>
      </c>
      <c r="P677" s="110" t="s">
        <v>1230</v>
      </c>
      <c r="Q677" s="117"/>
      <c r="R677" s="113" t="s">
        <v>43</v>
      </c>
      <c r="S677" s="101" t="str">
        <f t="shared" si="11"/>
        <v>Ok</v>
      </c>
      <c r="T677" s="6">
        <f>IFERROR(VLOOKUP(D677,'[1]2020 год'!$C:$J,8,0),IFERROR(VLOOKUP(D677,'[1]2020 год'!$C:$J,7,0),""))</f>
        <v>19183</v>
      </c>
    </row>
    <row r="678" spans="1:20" ht="42.6" thickTop="1" thickBot="1" x14ac:dyDescent="0.3">
      <c r="A678" s="107">
        <v>674</v>
      </c>
      <c r="B678" s="108" t="s">
        <v>753</v>
      </c>
      <c r="C678" s="108" t="s">
        <v>1285</v>
      </c>
      <c r="D678" s="108" t="s">
        <v>759</v>
      </c>
      <c r="E678" s="124">
        <v>10408</v>
      </c>
      <c r="F678" s="109" t="s">
        <v>1230</v>
      </c>
      <c r="G678" s="110" t="s">
        <v>1230</v>
      </c>
      <c r="H678" s="110" t="s">
        <v>1230</v>
      </c>
      <c r="I678" s="111" t="s">
        <v>1333</v>
      </c>
      <c r="J678" s="110" t="s">
        <v>1210</v>
      </c>
      <c r="K678" s="110" t="s">
        <v>1230</v>
      </c>
      <c r="L678" s="112">
        <v>3</v>
      </c>
      <c r="M678" s="112">
        <v>0</v>
      </c>
      <c r="N678" s="112">
        <v>1</v>
      </c>
      <c r="O678" s="110" t="s">
        <v>1210</v>
      </c>
      <c r="P678" s="110" t="s">
        <v>1230</v>
      </c>
      <c r="Q678" s="117"/>
      <c r="R678" s="113" t="s">
        <v>43</v>
      </c>
      <c r="S678" s="101" t="str">
        <f t="shared" si="11"/>
        <v>Ok</v>
      </c>
      <c r="T678" s="6">
        <f>IFERROR(VLOOKUP(D678,'[1]2020 год'!$C:$J,8,0),IFERROR(VLOOKUP(D678,'[1]2020 год'!$C:$J,7,0),""))</f>
        <v>10408</v>
      </c>
    </row>
    <row r="679" spans="1:20" ht="42.6" thickTop="1" thickBot="1" x14ac:dyDescent="0.3">
      <c r="A679" s="107">
        <v>675</v>
      </c>
      <c r="B679" s="108" t="s">
        <v>760</v>
      </c>
      <c r="C679" s="108" t="s">
        <v>1285</v>
      </c>
      <c r="D679" s="108" t="s">
        <v>761</v>
      </c>
      <c r="E679" s="124">
        <v>9948</v>
      </c>
      <c r="F679" s="109" t="s">
        <v>1230</v>
      </c>
      <c r="G679" s="110" t="s">
        <v>1230</v>
      </c>
      <c r="H679" s="110" t="s">
        <v>1230</v>
      </c>
      <c r="I679" s="111" t="s">
        <v>1333</v>
      </c>
      <c r="J679" s="110" t="s">
        <v>1210</v>
      </c>
      <c r="K679" s="110" t="s">
        <v>1230</v>
      </c>
      <c r="L679" s="112">
        <v>3</v>
      </c>
      <c r="M679" s="112">
        <v>0</v>
      </c>
      <c r="N679" s="112">
        <v>1</v>
      </c>
      <c r="O679" s="110" t="s">
        <v>1210</v>
      </c>
      <c r="P679" s="110" t="s">
        <v>1230</v>
      </c>
      <c r="Q679" s="117"/>
      <c r="R679" s="113" t="s">
        <v>43</v>
      </c>
      <c r="S679" s="101" t="str">
        <f t="shared" si="11"/>
        <v>Ok</v>
      </c>
      <c r="T679" s="6">
        <f>IFERROR(VLOOKUP(D679,'[1]2020 год'!$C:$J,8,0),IFERROR(VLOOKUP(D679,'[1]2020 год'!$C:$J,7,0),""))</f>
        <v>9948</v>
      </c>
    </row>
    <row r="680" spans="1:20" ht="42.6" thickTop="1" thickBot="1" x14ac:dyDescent="0.3">
      <c r="A680" s="107">
        <v>676</v>
      </c>
      <c r="B680" s="108" t="s">
        <v>760</v>
      </c>
      <c r="C680" s="108" t="s">
        <v>1285</v>
      </c>
      <c r="D680" s="108" t="s">
        <v>762</v>
      </c>
      <c r="E680" s="124">
        <v>18978</v>
      </c>
      <c r="F680" s="109" t="s">
        <v>1230</v>
      </c>
      <c r="G680" s="110" t="s">
        <v>1230</v>
      </c>
      <c r="H680" s="110" t="s">
        <v>1230</v>
      </c>
      <c r="I680" s="111" t="s">
        <v>1333</v>
      </c>
      <c r="J680" s="110" t="s">
        <v>1210</v>
      </c>
      <c r="K680" s="110" t="s">
        <v>1230</v>
      </c>
      <c r="L680" s="112">
        <v>3</v>
      </c>
      <c r="M680" s="112">
        <v>0</v>
      </c>
      <c r="N680" s="112">
        <v>1</v>
      </c>
      <c r="O680" s="110" t="s">
        <v>1210</v>
      </c>
      <c r="P680" s="110" t="s">
        <v>1230</v>
      </c>
      <c r="Q680" s="117"/>
      <c r="R680" s="113" t="s">
        <v>43</v>
      </c>
      <c r="S680" s="101" t="str">
        <f t="shared" si="11"/>
        <v>Ok</v>
      </c>
      <c r="T680" s="6">
        <f>IFERROR(VLOOKUP(D680,'[1]2020 год'!$C:$J,8,0),IFERROR(VLOOKUP(D680,'[1]2020 год'!$C:$J,7,0),""))</f>
        <v>18978</v>
      </c>
    </row>
    <row r="681" spans="1:20" ht="42.6" thickTop="1" thickBot="1" x14ac:dyDescent="0.3">
      <c r="A681" s="107">
        <v>677</v>
      </c>
      <c r="B681" s="108" t="s">
        <v>760</v>
      </c>
      <c r="C681" s="108" t="s">
        <v>1285</v>
      </c>
      <c r="D681" s="108" t="s">
        <v>763</v>
      </c>
      <c r="E681" s="124">
        <v>12525</v>
      </c>
      <c r="F681" s="109" t="s">
        <v>1230</v>
      </c>
      <c r="G681" s="110" t="s">
        <v>1230</v>
      </c>
      <c r="H681" s="110" t="s">
        <v>1230</v>
      </c>
      <c r="I681" s="111" t="s">
        <v>1333</v>
      </c>
      <c r="J681" s="110" t="s">
        <v>1210</v>
      </c>
      <c r="K681" s="110" t="s">
        <v>1230</v>
      </c>
      <c r="L681" s="112">
        <v>3</v>
      </c>
      <c r="M681" s="112">
        <v>0</v>
      </c>
      <c r="N681" s="112">
        <v>1</v>
      </c>
      <c r="O681" s="110" t="s">
        <v>1210</v>
      </c>
      <c r="P681" s="110" t="s">
        <v>1230</v>
      </c>
      <c r="Q681" s="117"/>
      <c r="R681" s="113" t="s">
        <v>43</v>
      </c>
      <c r="S681" s="101" t="str">
        <f t="shared" si="11"/>
        <v>Ok</v>
      </c>
      <c r="T681" s="6">
        <f>IFERROR(VLOOKUP(D681,'[1]2020 год'!$C:$J,8,0),IFERROR(VLOOKUP(D681,'[1]2020 год'!$C:$J,7,0),""))</f>
        <v>12525</v>
      </c>
    </row>
    <row r="682" spans="1:20" ht="42.6" thickTop="1" thickBot="1" x14ac:dyDescent="0.3">
      <c r="A682" s="107">
        <v>678</v>
      </c>
      <c r="B682" s="108" t="s">
        <v>760</v>
      </c>
      <c r="C682" s="108" t="s">
        <v>1285</v>
      </c>
      <c r="D682" s="108" t="s">
        <v>764</v>
      </c>
      <c r="E682" s="124">
        <v>44504</v>
      </c>
      <c r="F682" s="109" t="s">
        <v>1230</v>
      </c>
      <c r="G682" s="110" t="s">
        <v>1230</v>
      </c>
      <c r="H682" s="110" t="s">
        <v>1230</v>
      </c>
      <c r="I682" s="111" t="s">
        <v>1333</v>
      </c>
      <c r="J682" s="110" t="s">
        <v>1210</v>
      </c>
      <c r="K682" s="110" t="s">
        <v>1230</v>
      </c>
      <c r="L682" s="112">
        <v>3</v>
      </c>
      <c r="M682" s="112">
        <v>0</v>
      </c>
      <c r="N682" s="112">
        <v>1</v>
      </c>
      <c r="O682" s="110" t="s">
        <v>1210</v>
      </c>
      <c r="P682" s="110" t="s">
        <v>1230</v>
      </c>
      <c r="Q682" s="117"/>
      <c r="R682" s="113" t="s">
        <v>43</v>
      </c>
      <c r="S682" s="101" t="str">
        <f t="shared" si="11"/>
        <v>Ok</v>
      </c>
      <c r="T682" s="6">
        <f>IFERROR(VLOOKUP(D682,'[1]2020 год'!$C:$J,8,0),IFERROR(VLOOKUP(D682,'[1]2020 год'!$C:$J,7,0),""))</f>
        <v>44504</v>
      </c>
    </row>
    <row r="683" spans="1:20" ht="42.6" thickTop="1" thickBot="1" x14ac:dyDescent="0.3">
      <c r="A683" s="107">
        <v>679</v>
      </c>
      <c r="B683" s="108" t="s">
        <v>760</v>
      </c>
      <c r="C683" s="108" t="s">
        <v>1286</v>
      </c>
      <c r="D683" s="108" t="s">
        <v>765</v>
      </c>
      <c r="E683" s="124">
        <v>318578</v>
      </c>
      <c r="F683" s="109" t="s">
        <v>1230</v>
      </c>
      <c r="G683" s="110" t="s">
        <v>1230</v>
      </c>
      <c r="H683" s="110" t="s">
        <v>1230</v>
      </c>
      <c r="I683" s="111" t="s">
        <v>1333</v>
      </c>
      <c r="J683" s="110" t="s">
        <v>1210</v>
      </c>
      <c r="K683" s="110" t="s">
        <v>1230</v>
      </c>
      <c r="L683" s="112">
        <v>2</v>
      </c>
      <c r="M683" s="112">
        <v>0</v>
      </c>
      <c r="N683" s="112">
        <v>1</v>
      </c>
      <c r="O683" s="110" t="s">
        <v>1210</v>
      </c>
      <c r="P683" s="110" t="s">
        <v>1230</v>
      </c>
      <c r="Q683" s="117"/>
      <c r="R683" s="113" t="s">
        <v>43</v>
      </c>
      <c r="S683" s="101" t="str">
        <f t="shared" si="11"/>
        <v>Ok</v>
      </c>
      <c r="T683" s="6">
        <f>IFERROR(VLOOKUP(D683,'[1]2020 год'!$C:$J,8,0),IFERROR(VLOOKUP(D683,'[1]2020 год'!$C:$J,7,0),""))</f>
        <v>318578</v>
      </c>
    </row>
    <row r="684" spans="1:20" ht="42.6" thickTop="1" thickBot="1" x14ac:dyDescent="0.3">
      <c r="A684" s="107">
        <v>680</v>
      </c>
      <c r="B684" s="108" t="s">
        <v>1287</v>
      </c>
      <c r="C684" s="108" t="s">
        <v>1285</v>
      </c>
      <c r="D684" s="108" t="s">
        <v>766</v>
      </c>
      <c r="E684" s="124">
        <v>13855</v>
      </c>
      <c r="F684" s="109" t="s">
        <v>1230</v>
      </c>
      <c r="G684" s="110" t="s">
        <v>1230</v>
      </c>
      <c r="H684" s="110" t="s">
        <v>1230</v>
      </c>
      <c r="I684" s="111" t="s">
        <v>1333</v>
      </c>
      <c r="J684" s="110" t="s">
        <v>1210</v>
      </c>
      <c r="K684" s="110" t="s">
        <v>1230</v>
      </c>
      <c r="L684" s="112">
        <v>3</v>
      </c>
      <c r="M684" s="112">
        <v>0</v>
      </c>
      <c r="N684" s="112">
        <v>1</v>
      </c>
      <c r="O684" s="110" t="s">
        <v>1210</v>
      </c>
      <c r="P684" s="110" t="s">
        <v>1230</v>
      </c>
      <c r="Q684" s="117"/>
      <c r="R684" s="113" t="s">
        <v>47</v>
      </c>
      <c r="S684" s="101" t="str">
        <f t="shared" si="11"/>
        <v>Ok</v>
      </c>
      <c r="T684" s="6">
        <f>IFERROR(VLOOKUP(D684,'[1]2020 год'!$C:$J,8,0),IFERROR(VLOOKUP(D684,'[1]2020 год'!$C:$J,7,0),""))</f>
        <v>13855</v>
      </c>
    </row>
    <row r="685" spans="1:20" ht="42.6" thickTop="1" thickBot="1" x14ac:dyDescent="0.3">
      <c r="A685" s="107">
        <v>681</v>
      </c>
      <c r="B685" s="108" t="s">
        <v>1287</v>
      </c>
      <c r="C685" s="108" t="s">
        <v>1285</v>
      </c>
      <c r="D685" s="108" t="s">
        <v>767</v>
      </c>
      <c r="E685" s="124">
        <v>19958</v>
      </c>
      <c r="F685" s="109" t="s">
        <v>1230</v>
      </c>
      <c r="G685" s="110" t="s">
        <v>1230</v>
      </c>
      <c r="H685" s="110" t="s">
        <v>1230</v>
      </c>
      <c r="I685" s="111" t="s">
        <v>1333</v>
      </c>
      <c r="J685" s="110" t="s">
        <v>1210</v>
      </c>
      <c r="K685" s="110" t="s">
        <v>1230</v>
      </c>
      <c r="L685" s="112">
        <v>3</v>
      </c>
      <c r="M685" s="112">
        <v>0</v>
      </c>
      <c r="N685" s="112">
        <v>1</v>
      </c>
      <c r="O685" s="110" t="s">
        <v>1210</v>
      </c>
      <c r="P685" s="110" t="s">
        <v>1230</v>
      </c>
      <c r="Q685" s="117"/>
      <c r="R685" s="113" t="s">
        <v>47</v>
      </c>
      <c r="S685" s="101" t="str">
        <f t="shared" si="11"/>
        <v>Ok</v>
      </c>
      <c r="T685" s="6">
        <f>IFERROR(VLOOKUP(D685,'[1]2020 год'!$C:$J,8,0),IFERROR(VLOOKUP(D685,'[1]2020 год'!$C:$J,7,0),""))</f>
        <v>19958</v>
      </c>
    </row>
    <row r="686" spans="1:20" ht="42.6" thickTop="1" thickBot="1" x14ac:dyDescent="0.3">
      <c r="A686" s="107">
        <v>682</v>
      </c>
      <c r="B686" s="108" t="s">
        <v>1287</v>
      </c>
      <c r="C686" s="108" t="s">
        <v>1285</v>
      </c>
      <c r="D686" s="108" t="s">
        <v>768</v>
      </c>
      <c r="E686" s="124">
        <v>11213</v>
      </c>
      <c r="F686" s="109" t="s">
        <v>1230</v>
      </c>
      <c r="G686" s="110" t="s">
        <v>1230</v>
      </c>
      <c r="H686" s="110" t="s">
        <v>1230</v>
      </c>
      <c r="I686" s="111" t="s">
        <v>1333</v>
      </c>
      <c r="J686" s="110" t="s">
        <v>1210</v>
      </c>
      <c r="K686" s="110" t="s">
        <v>1230</v>
      </c>
      <c r="L686" s="112">
        <v>3</v>
      </c>
      <c r="M686" s="112">
        <v>0</v>
      </c>
      <c r="N686" s="112">
        <v>1</v>
      </c>
      <c r="O686" s="110" t="s">
        <v>1210</v>
      </c>
      <c r="P686" s="110" t="s">
        <v>1230</v>
      </c>
      <c r="Q686" s="117"/>
      <c r="R686" s="113" t="s">
        <v>47</v>
      </c>
      <c r="S686" s="101" t="str">
        <f t="shared" si="11"/>
        <v>Ok</v>
      </c>
      <c r="T686" s="6">
        <f>IFERROR(VLOOKUP(D686,'[1]2020 год'!$C:$J,8,0),IFERROR(VLOOKUP(D686,'[1]2020 год'!$C:$J,7,0),""))</f>
        <v>11213</v>
      </c>
    </row>
    <row r="687" spans="1:20" ht="42.6" thickTop="1" thickBot="1" x14ac:dyDescent="0.3">
      <c r="A687" s="107">
        <v>683</v>
      </c>
      <c r="B687" s="108" t="s">
        <v>1287</v>
      </c>
      <c r="C687" s="108" t="s">
        <v>1285</v>
      </c>
      <c r="D687" s="108" t="s">
        <v>769</v>
      </c>
      <c r="E687" s="124">
        <v>23237</v>
      </c>
      <c r="F687" s="109" t="s">
        <v>1230</v>
      </c>
      <c r="G687" s="110" t="s">
        <v>1230</v>
      </c>
      <c r="H687" s="110" t="s">
        <v>1230</v>
      </c>
      <c r="I687" s="111" t="s">
        <v>1333</v>
      </c>
      <c r="J687" s="110" t="s">
        <v>1210</v>
      </c>
      <c r="K687" s="110" t="s">
        <v>1230</v>
      </c>
      <c r="L687" s="112">
        <v>3</v>
      </c>
      <c r="M687" s="112">
        <v>0</v>
      </c>
      <c r="N687" s="112">
        <v>1</v>
      </c>
      <c r="O687" s="110" t="s">
        <v>1210</v>
      </c>
      <c r="P687" s="110" t="s">
        <v>1230</v>
      </c>
      <c r="Q687" s="117"/>
      <c r="R687" s="113" t="s">
        <v>47</v>
      </c>
      <c r="S687" s="101" t="str">
        <f t="shared" si="11"/>
        <v>Ok</v>
      </c>
      <c r="T687" s="6">
        <f>IFERROR(VLOOKUP(D687,'[1]2020 год'!$C:$J,8,0),IFERROR(VLOOKUP(D687,'[1]2020 год'!$C:$J,7,0),""))</f>
        <v>23237</v>
      </c>
    </row>
    <row r="688" spans="1:20" ht="42.6" thickTop="1" thickBot="1" x14ac:dyDescent="0.3">
      <c r="A688" s="107">
        <v>684</v>
      </c>
      <c r="B688" s="108" t="s">
        <v>1287</v>
      </c>
      <c r="C688" s="108" t="s">
        <v>1285</v>
      </c>
      <c r="D688" s="108" t="s">
        <v>96</v>
      </c>
      <c r="E688" s="124">
        <v>32028</v>
      </c>
      <c r="F688" s="109" t="s">
        <v>1230</v>
      </c>
      <c r="G688" s="110" t="s">
        <v>1230</v>
      </c>
      <c r="H688" s="110" t="s">
        <v>1230</v>
      </c>
      <c r="I688" s="111" t="s">
        <v>1333</v>
      </c>
      <c r="J688" s="110" t="s">
        <v>1210</v>
      </c>
      <c r="K688" s="110" t="s">
        <v>1230</v>
      </c>
      <c r="L688" s="112">
        <v>3</v>
      </c>
      <c r="M688" s="112">
        <v>0</v>
      </c>
      <c r="N688" s="112">
        <v>1</v>
      </c>
      <c r="O688" s="110" t="s">
        <v>1210</v>
      </c>
      <c r="P688" s="110" t="s">
        <v>1230</v>
      </c>
      <c r="Q688" s="117"/>
      <c r="R688" s="113" t="s">
        <v>47</v>
      </c>
      <c r="S688" s="101" t="str">
        <f t="shared" si="11"/>
        <v>Ok</v>
      </c>
      <c r="T688" s="6">
        <f>IFERROR(VLOOKUP(D688,'[1]2020 год'!$C:$J,8,0),IFERROR(VLOOKUP(D688,'[1]2020 год'!$C:$J,7,0),""))</f>
        <v>32028</v>
      </c>
    </row>
    <row r="689" spans="1:20" ht="42.6" thickTop="1" thickBot="1" x14ac:dyDescent="0.3">
      <c r="A689" s="107">
        <v>685</v>
      </c>
      <c r="B689" s="108" t="s">
        <v>1287</v>
      </c>
      <c r="C689" s="108" t="s">
        <v>1285</v>
      </c>
      <c r="D689" s="108" t="s">
        <v>770</v>
      </c>
      <c r="E689" s="124">
        <v>56888</v>
      </c>
      <c r="F689" s="109" t="s">
        <v>1230</v>
      </c>
      <c r="G689" s="110" t="s">
        <v>1230</v>
      </c>
      <c r="H689" s="110" t="s">
        <v>1230</v>
      </c>
      <c r="I689" s="111" t="s">
        <v>1333</v>
      </c>
      <c r="J689" s="110" t="s">
        <v>1210</v>
      </c>
      <c r="K689" s="110" t="s">
        <v>1230</v>
      </c>
      <c r="L689" s="112">
        <v>3</v>
      </c>
      <c r="M689" s="112">
        <v>0</v>
      </c>
      <c r="N689" s="112">
        <v>1</v>
      </c>
      <c r="O689" s="110" t="s">
        <v>1210</v>
      </c>
      <c r="P689" s="110" t="s">
        <v>1230</v>
      </c>
      <c r="Q689" s="117"/>
      <c r="R689" s="113" t="s">
        <v>47</v>
      </c>
      <c r="S689" s="101" t="str">
        <f t="shared" si="11"/>
        <v>Ok</v>
      </c>
      <c r="T689" s="6">
        <f>IFERROR(VLOOKUP(D689,'[1]2020 год'!$C:$J,8,0),IFERROR(VLOOKUP(D689,'[1]2020 год'!$C:$J,7,0),""))</f>
        <v>56888</v>
      </c>
    </row>
    <row r="690" spans="1:20" ht="42.6" thickTop="1" thickBot="1" x14ac:dyDescent="0.3">
      <c r="A690" s="107">
        <v>686</v>
      </c>
      <c r="B690" s="108" t="s">
        <v>1287</v>
      </c>
      <c r="C690" s="108" t="s">
        <v>1285</v>
      </c>
      <c r="D690" s="108" t="s">
        <v>771</v>
      </c>
      <c r="E690" s="124">
        <v>11960</v>
      </c>
      <c r="F690" s="109" t="s">
        <v>1230</v>
      </c>
      <c r="G690" s="110" t="s">
        <v>1230</v>
      </c>
      <c r="H690" s="110" t="s">
        <v>1230</v>
      </c>
      <c r="I690" s="111" t="s">
        <v>1333</v>
      </c>
      <c r="J690" s="110" t="s">
        <v>1210</v>
      </c>
      <c r="K690" s="110" t="s">
        <v>1230</v>
      </c>
      <c r="L690" s="112">
        <v>3</v>
      </c>
      <c r="M690" s="112">
        <v>0</v>
      </c>
      <c r="N690" s="112">
        <v>1</v>
      </c>
      <c r="O690" s="110" t="s">
        <v>1210</v>
      </c>
      <c r="P690" s="110" t="s">
        <v>1230</v>
      </c>
      <c r="Q690" s="117"/>
      <c r="R690" s="113" t="s">
        <v>47</v>
      </c>
      <c r="S690" s="101" t="str">
        <f t="shared" si="11"/>
        <v>Ok</v>
      </c>
      <c r="T690" s="6">
        <f>IFERROR(VLOOKUP(D690,'[1]2020 год'!$C:$J,8,0),IFERROR(VLOOKUP(D690,'[1]2020 год'!$C:$J,7,0),""))</f>
        <v>11960</v>
      </c>
    </row>
    <row r="691" spans="1:20" ht="42.6" thickTop="1" thickBot="1" x14ac:dyDescent="0.3">
      <c r="A691" s="107">
        <v>687</v>
      </c>
      <c r="B691" s="108" t="s">
        <v>1287</v>
      </c>
      <c r="C691" s="108" t="s">
        <v>1286</v>
      </c>
      <c r="D691" s="108" t="s">
        <v>772</v>
      </c>
      <c r="E691" s="124">
        <v>318768</v>
      </c>
      <c r="F691" s="109" t="s">
        <v>1230</v>
      </c>
      <c r="G691" s="110" t="s">
        <v>1230</v>
      </c>
      <c r="H691" s="110" t="s">
        <v>1230</v>
      </c>
      <c r="I691" s="111" t="s">
        <v>1333</v>
      </c>
      <c r="J691" s="110" t="s">
        <v>1210</v>
      </c>
      <c r="K691" s="110" t="s">
        <v>1230</v>
      </c>
      <c r="L691" s="112">
        <v>3</v>
      </c>
      <c r="M691" s="112">
        <v>0</v>
      </c>
      <c r="N691" s="112">
        <v>1</v>
      </c>
      <c r="O691" s="110" t="s">
        <v>1210</v>
      </c>
      <c r="P691" s="110" t="s">
        <v>1230</v>
      </c>
      <c r="Q691" s="117"/>
      <c r="R691" s="113" t="s">
        <v>47</v>
      </c>
      <c r="S691" s="101" t="str">
        <f t="shared" si="11"/>
        <v>Ok</v>
      </c>
      <c r="T691" s="6">
        <f>IFERROR(VLOOKUP(D691,'[1]2020 год'!$C:$J,8,0),IFERROR(VLOOKUP(D691,'[1]2020 год'!$C:$J,7,0),""))</f>
        <v>318768</v>
      </c>
    </row>
    <row r="692" spans="1:20" ht="42.6" thickTop="1" thickBot="1" x14ac:dyDescent="0.3">
      <c r="A692" s="107">
        <v>688</v>
      </c>
      <c r="B692" s="108" t="s">
        <v>773</v>
      </c>
      <c r="C692" s="108" t="s">
        <v>1285</v>
      </c>
      <c r="D692" s="108" t="s">
        <v>774</v>
      </c>
      <c r="E692" s="124">
        <v>19794</v>
      </c>
      <c r="F692" s="109" t="s">
        <v>1230</v>
      </c>
      <c r="G692" s="110" t="s">
        <v>1230</v>
      </c>
      <c r="H692" s="110" t="s">
        <v>1230</v>
      </c>
      <c r="I692" s="111" t="s">
        <v>1333</v>
      </c>
      <c r="J692" s="110" t="s">
        <v>1210</v>
      </c>
      <c r="K692" s="110" t="s">
        <v>1230</v>
      </c>
      <c r="L692" s="112">
        <v>3</v>
      </c>
      <c r="M692" s="112">
        <v>0</v>
      </c>
      <c r="N692" s="112">
        <v>1</v>
      </c>
      <c r="O692" s="110" t="s">
        <v>1210</v>
      </c>
      <c r="P692" s="110" t="s">
        <v>1230</v>
      </c>
      <c r="Q692" s="117"/>
      <c r="R692" s="113" t="s">
        <v>43</v>
      </c>
      <c r="S692" s="101" t="str">
        <f t="shared" si="11"/>
        <v>Ok</v>
      </c>
      <c r="T692" s="6">
        <f>IFERROR(VLOOKUP(D692,'[1]2020 год'!$C:$J,8,0),IFERROR(VLOOKUP(D692,'[1]2020 год'!$C:$J,7,0),""))</f>
        <v>19794</v>
      </c>
    </row>
    <row r="693" spans="1:20" ht="42.6" thickTop="1" thickBot="1" x14ac:dyDescent="0.3">
      <c r="A693" s="107">
        <v>689</v>
      </c>
      <c r="B693" s="108" t="s">
        <v>773</v>
      </c>
      <c r="C693" s="108" t="s">
        <v>1285</v>
      </c>
      <c r="D693" s="108" t="s">
        <v>775</v>
      </c>
      <c r="E693" s="124">
        <v>34587</v>
      </c>
      <c r="F693" s="109" t="s">
        <v>1230</v>
      </c>
      <c r="G693" s="110" t="s">
        <v>1230</v>
      </c>
      <c r="H693" s="110" t="s">
        <v>1230</v>
      </c>
      <c r="I693" s="111" t="s">
        <v>1333</v>
      </c>
      <c r="J693" s="110" t="s">
        <v>1210</v>
      </c>
      <c r="K693" s="110" t="s">
        <v>1230</v>
      </c>
      <c r="L693" s="112">
        <v>3</v>
      </c>
      <c r="M693" s="112">
        <v>0</v>
      </c>
      <c r="N693" s="112">
        <v>1</v>
      </c>
      <c r="O693" s="110" t="s">
        <v>1210</v>
      </c>
      <c r="P693" s="110" t="s">
        <v>1230</v>
      </c>
      <c r="Q693" s="117"/>
      <c r="R693" s="113" t="s">
        <v>43</v>
      </c>
      <c r="S693" s="101" t="str">
        <f t="shared" si="11"/>
        <v>Ok</v>
      </c>
      <c r="T693" s="6">
        <f>IFERROR(VLOOKUP(D693,'[1]2020 год'!$C:$J,8,0),IFERROR(VLOOKUP(D693,'[1]2020 год'!$C:$J,7,0),""))</f>
        <v>34587</v>
      </c>
    </row>
    <row r="694" spans="1:20" ht="42.6" thickTop="1" thickBot="1" x14ac:dyDescent="0.3">
      <c r="A694" s="107">
        <v>690</v>
      </c>
      <c r="B694" s="108" t="s">
        <v>773</v>
      </c>
      <c r="C694" s="108" t="s">
        <v>1285</v>
      </c>
      <c r="D694" s="108" t="s">
        <v>776</v>
      </c>
      <c r="E694" s="124">
        <v>11670</v>
      </c>
      <c r="F694" s="109" t="s">
        <v>1230</v>
      </c>
      <c r="G694" s="110" t="s">
        <v>1230</v>
      </c>
      <c r="H694" s="110" t="s">
        <v>1230</v>
      </c>
      <c r="I694" s="111" t="s">
        <v>1333</v>
      </c>
      <c r="J694" s="110" t="s">
        <v>1210</v>
      </c>
      <c r="K694" s="110" t="s">
        <v>1230</v>
      </c>
      <c r="L694" s="112">
        <v>3</v>
      </c>
      <c r="M694" s="112">
        <v>0</v>
      </c>
      <c r="N694" s="112">
        <v>1</v>
      </c>
      <c r="O694" s="110" t="s">
        <v>1210</v>
      </c>
      <c r="P694" s="110" t="s">
        <v>1230</v>
      </c>
      <c r="Q694" s="117"/>
      <c r="R694" s="113" t="s">
        <v>43</v>
      </c>
      <c r="S694" s="101" t="str">
        <f t="shared" si="11"/>
        <v>Ok</v>
      </c>
      <c r="T694" s="6">
        <f>IFERROR(VLOOKUP(D694,'[1]2020 год'!$C:$J,8,0),IFERROR(VLOOKUP(D694,'[1]2020 год'!$C:$J,7,0),""))</f>
        <v>11670</v>
      </c>
    </row>
    <row r="695" spans="1:20" ht="42.6" thickTop="1" thickBot="1" x14ac:dyDescent="0.3">
      <c r="A695" s="107">
        <v>691</v>
      </c>
      <c r="B695" s="108" t="s">
        <v>773</v>
      </c>
      <c r="C695" s="108" t="s">
        <v>1286</v>
      </c>
      <c r="D695" s="108" t="s">
        <v>777</v>
      </c>
      <c r="E695" s="124">
        <v>157310</v>
      </c>
      <c r="F695" s="109" t="s">
        <v>1230</v>
      </c>
      <c r="G695" s="110" t="s">
        <v>1230</v>
      </c>
      <c r="H695" s="110" t="s">
        <v>1230</v>
      </c>
      <c r="I695" s="111" t="s">
        <v>1333</v>
      </c>
      <c r="J695" s="110" t="s">
        <v>1210</v>
      </c>
      <c r="K695" s="110" t="s">
        <v>1230</v>
      </c>
      <c r="L695" s="112">
        <v>2</v>
      </c>
      <c r="M695" s="112">
        <v>0</v>
      </c>
      <c r="N695" s="112">
        <v>1</v>
      </c>
      <c r="O695" s="110" t="s">
        <v>1210</v>
      </c>
      <c r="P695" s="110" t="s">
        <v>1230</v>
      </c>
      <c r="Q695" s="117"/>
      <c r="R695" s="113" t="s">
        <v>43</v>
      </c>
      <c r="S695" s="101" t="str">
        <f t="shared" si="11"/>
        <v>Ok</v>
      </c>
      <c r="T695" s="6">
        <f>IFERROR(VLOOKUP(D695,'[1]2020 год'!$C:$J,8,0),IFERROR(VLOOKUP(D695,'[1]2020 год'!$C:$J,7,0),""))</f>
        <v>157310</v>
      </c>
    </row>
    <row r="696" spans="1:20" ht="42.6" thickTop="1" thickBot="1" x14ac:dyDescent="0.3">
      <c r="A696" s="107">
        <v>692</v>
      </c>
      <c r="B696" s="108" t="s">
        <v>773</v>
      </c>
      <c r="C696" s="108" t="s">
        <v>1285</v>
      </c>
      <c r="D696" s="108" t="s">
        <v>778</v>
      </c>
      <c r="E696" s="124">
        <v>20523</v>
      </c>
      <c r="F696" s="109" t="s">
        <v>1230</v>
      </c>
      <c r="G696" s="110" t="s">
        <v>1230</v>
      </c>
      <c r="H696" s="110" t="s">
        <v>1230</v>
      </c>
      <c r="I696" s="111" t="s">
        <v>1333</v>
      </c>
      <c r="J696" s="110" t="s">
        <v>1210</v>
      </c>
      <c r="K696" s="110" t="s">
        <v>1230</v>
      </c>
      <c r="L696" s="112">
        <v>3</v>
      </c>
      <c r="M696" s="112">
        <v>0</v>
      </c>
      <c r="N696" s="112">
        <v>1</v>
      </c>
      <c r="O696" s="110" t="s">
        <v>1210</v>
      </c>
      <c r="P696" s="110" t="s">
        <v>1230</v>
      </c>
      <c r="Q696" s="117"/>
      <c r="R696" s="113" t="s">
        <v>43</v>
      </c>
      <c r="S696" s="101" t="str">
        <f t="shared" si="11"/>
        <v>Ok</v>
      </c>
      <c r="T696" s="6">
        <f>IFERROR(VLOOKUP(D696,'[1]2020 год'!$C:$J,8,0),IFERROR(VLOOKUP(D696,'[1]2020 год'!$C:$J,7,0),""))</f>
        <v>20523</v>
      </c>
    </row>
    <row r="697" spans="1:20" ht="42.6" thickTop="1" thickBot="1" x14ac:dyDescent="0.3">
      <c r="A697" s="107">
        <v>693</v>
      </c>
      <c r="B697" s="108" t="s">
        <v>773</v>
      </c>
      <c r="C697" s="108" t="s">
        <v>1285</v>
      </c>
      <c r="D697" s="108" t="s">
        <v>779</v>
      </c>
      <c r="E697" s="124">
        <v>22145</v>
      </c>
      <c r="F697" s="109" t="s">
        <v>1230</v>
      </c>
      <c r="G697" s="110" t="s">
        <v>1230</v>
      </c>
      <c r="H697" s="110" t="s">
        <v>1230</v>
      </c>
      <c r="I697" s="111" t="s">
        <v>1333</v>
      </c>
      <c r="J697" s="110" t="s">
        <v>1210</v>
      </c>
      <c r="K697" s="110" t="s">
        <v>1230</v>
      </c>
      <c r="L697" s="112">
        <v>3</v>
      </c>
      <c r="M697" s="112">
        <v>0</v>
      </c>
      <c r="N697" s="112">
        <v>1</v>
      </c>
      <c r="O697" s="110" t="s">
        <v>1210</v>
      </c>
      <c r="P697" s="110" t="s">
        <v>1230</v>
      </c>
      <c r="Q697" s="117"/>
      <c r="R697" s="113" t="s">
        <v>43</v>
      </c>
      <c r="S697" s="101" t="str">
        <f t="shared" si="11"/>
        <v>Ok</v>
      </c>
      <c r="T697" s="6">
        <f>IFERROR(VLOOKUP(D697,'[1]2020 год'!$C:$J,8,0),IFERROR(VLOOKUP(D697,'[1]2020 год'!$C:$J,7,0),""))</f>
        <v>22145</v>
      </c>
    </row>
    <row r="698" spans="1:20" ht="42.6" thickTop="1" thickBot="1" x14ac:dyDescent="0.3">
      <c r="A698" s="107">
        <v>694</v>
      </c>
      <c r="B698" s="108" t="s">
        <v>773</v>
      </c>
      <c r="C698" s="108" t="s">
        <v>1285</v>
      </c>
      <c r="D698" s="108" t="s">
        <v>780</v>
      </c>
      <c r="E698" s="124">
        <v>83536</v>
      </c>
      <c r="F698" s="109" t="s">
        <v>1230</v>
      </c>
      <c r="G698" s="110" t="s">
        <v>1230</v>
      </c>
      <c r="H698" s="110" t="s">
        <v>1230</v>
      </c>
      <c r="I698" s="111" t="s">
        <v>1333</v>
      </c>
      <c r="J698" s="110" t="s">
        <v>1210</v>
      </c>
      <c r="K698" s="110" t="s">
        <v>1230</v>
      </c>
      <c r="L698" s="112">
        <v>3</v>
      </c>
      <c r="M698" s="112">
        <v>0</v>
      </c>
      <c r="N698" s="112">
        <v>1</v>
      </c>
      <c r="O698" s="110" t="s">
        <v>1210</v>
      </c>
      <c r="P698" s="110" t="s">
        <v>1230</v>
      </c>
      <c r="Q698" s="117"/>
      <c r="R698" s="113" t="s">
        <v>43</v>
      </c>
      <c r="S698" s="101" t="str">
        <f t="shared" si="11"/>
        <v>Ok</v>
      </c>
      <c r="T698" s="6">
        <f>IFERROR(VLOOKUP(D698,'[1]2020 год'!$C:$J,8,0),IFERROR(VLOOKUP(D698,'[1]2020 год'!$C:$J,7,0),""))</f>
        <v>83536</v>
      </c>
    </row>
    <row r="699" spans="1:20" ht="42.6" thickTop="1" thickBot="1" x14ac:dyDescent="0.3">
      <c r="A699" s="107">
        <v>695</v>
      </c>
      <c r="B699" s="108" t="s">
        <v>773</v>
      </c>
      <c r="C699" s="108" t="s">
        <v>1285</v>
      </c>
      <c r="D699" s="108" t="s">
        <v>781</v>
      </c>
      <c r="E699" s="124">
        <v>20681</v>
      </c>
      <c r="F699" s="109" t="s">
        <v>1230</v>
      </c>
      <c r="G699" s="110" t="s">
        <v>1230</v>
      </c>
      <c r="H699" s="110" t="s">
        <v>1230</v>
      </c>
      <c r="I699" s="111" t="s">
        <v>1333</v>
      </c>
      <c r="J699" s="110" t="s">
        <v>1210</v>
      </c>
      <c r="K699" s="110" t="s">
        <v>1230</v>
      </c>
      <c r="L699" s="112">
        <v>3</v>
      </c>
      <c r="M699" s="112">
        <v>0</v>
      </c>
      <c r="N699" s="112">
        <v>1</v>
      </c>
      <c r="O699" s="110" t="s">
        <v>1210</v>
      </c>
      <c r="P699" s="110" t="s">
        <v>1230</v>
      </c>
      <c r="Q699" s="117"/>
      <c r="R699" s="113" t="s">
        <v>43</v>
      </c>
      <c r="S699" s="101" t="str">
        <f t="shared" si="11"/>
        <v>Ok</v>
      </c>
      <c r="T699" s="6">
        <f>IFERROR(VLOOKUP(D699,'[1]2020 год'!$C:$J,8,0),IFERROR(VLOOKUP(D699,'[1]2020 год'!$C:$J,7,0),""))</f>
        <v>20681</v>
      </c>
    </row>
    <row r="700" spans="1:20" ht="42.6" thickTop="1" thickBot="1" x14ac:dyDescent="0.3">
      <c r="A700" s="107">
        <v>696</v>
      </c>
      <c r="B700" s="108" t="s">
        <v>773</v>
      </c>
      <c r="C700" s="108" t="s">
        <v>1285</v>
      </c>
      <c r="D700" s="108" t="s">
        <v>782</v>
      </c>
      <c r="E700" s="124">
        <v>16893</v>
      </c>
      <c r="F700" s="109" t="s">
        <v>1230</v>
      </c>
      <c r="G700" s="110" t="s">
        <v>1230</v>
      </c>
      <c r="H700" s="110" t="s">
        <v>1230</v>
      </c>
      <c r="I700" s="111" t="s">
        <v>1333</v>
      </c>
      <c r="J700" s="110" t="s">
        <v>1210</v>
      </c>
      <c r="K700" s="110" t="s">
        <v>1230</v>
      </c>
      <c r="L700" s="112">
        <v>3</v>
      </c>
      <c r="M700" s="112">
        <v>0</v>
      </c>
      <c r="N700" s="112">
        <v>1</v>
      </c>
      <c r="O700" s="110" t="s">
        <v>1210</v>
      </c>
      <c r="P700" s="110" t="s">
        <v>1230</v>
      </c>
      <c r="Q700" s="117"/>
      <c r="R700" s="113" t="s">
        <v>43</v>
      </c>
      <c r="S700" s="101" t="str">
        <f t="shared" si="11"/>
        <v>Ok</v>
      </c>
      <c r="T700" s="6">
        <f>IFERROR(VLOOKUP(D700,'[1]2020 год'!$C:$J,8,0),IFERROR(VLOOKUP(D700,'[1]2020 год'!$C:$J,7,0),""))</f>
        <v>16893</v>
      </c>
    </row>
    <row r="701" spans="1:20" ht="42.6" thickTop="1" thickBot="1" x14ac:dyDescent="0.3">
      <c r="A701" s="107">
        <v>697</v>
      </c>
      <c r="B701" s="108" t="s">
        <v>773</v>
      </c>
      <c r="C701" s="108" t="s">
        <v>1285</v>
      </c>
      <c r="D701" s="108" t="s">
        <v>783</v>
      </c>
      <c r="E701" s="124">
        <v>12899</v>
      </c>
      <c r="F701" s="109" t="s">
        <v>1230</v>
      </c>
      <c r="G701" s="110" t="s">
        <v>1230</v>
      </c>
      <c r="H701" s="110" t="s">
        <v>1230</v>
      </c>
      <c r="I701" s="111" t="s">
        <v>1333</v>
      </c>
      <c r="J701" s="110" t="s">
        <v>1210</v>
      </c>
      <c r="K701" s="110" t="s">
        <v>1230</v>
      </c>
      <c r="L701" s="112">
        <v>3</v>
      </c>
      <c r="M701" s="112">
        <v>0</v>
      </c>
      <c r="N701" s="112">
        <v>1</v>
      </c>
      <c r="O701" s="110" t="s">
        <v>1210</v>
      </c>
      <c r="P701" s="110" t="s">
        <v>1230</v>
      </c>
      <c r="Q701" s="117"/>
      <c r="R701" s="113" t="s">
        <v>43</v>
      </c>
      <c r="S701" s="101" t="str">
        <f t="shared" si="11"/>
        <v>Ok</v>
      </c>
      <c r="T701" s="6">
        <f>IFERROR(VLOOKUP(D701,'[1]2020 год'!$C:$J,8,0),IFERROR(VLOOKUP(D701,'[1]2020 год'!$C:$J,7,0),""))</f>
        <v>12899</v>
      </c>
    </row>
    <row r="702" spans="1:20" ht="42.6" thickTop="1" thickBot="1" x14ac:dyDescent="0.3">
      <c r="A702" s="107">
        <v>698</v>
      </c>
      <c r="B702" s="108" t="s">
        <v>773</v>
      </c>
      <c r="C702" s="108" t="s">
        <v>1285</v>
      </c>
      <c r="D702" s="108" t="s">
        <v>784</v>
      </c>
      <c r="E702" s="124">
        <v>73913</v>
      </c>
      <c r="F702" s="109" t="s">
        <v>1230</v>
      </c>
      <c r="G702" s="110" t="s">
        <v>1230</v>
      </c>
      <c r="H702" s="110" t="s">
        <v>1230</v>
      </c>
      <c r="I702" s="111" t="s">
        <v>1333</v>
      </c>
      <c r="J702" s="110" t="s">
        <v>1210</v>
      </c>
      <c r="K702" s="110" t="s">
        <v>1230</v>
      </c>
      <c r="L702" s="112">
        <v>3</v>
      </c>
      <c r="M702" s="112">
        <v>0</v>
      </c>
      <c r="N702" s="112">
        <v>1</v>
      </c>
      <c r="O702" s="110" t="s">
        <v>1210</v>
      </c>
      <c r="P702" s="110" t="s">
        <v>1230</v>
      </c>
      <c r="Q702" s="117"/>
      <c r="R702" s="113" t="s">
        <v>43</v>
      </c>
      <c r="S702" s="101" t="str">
        <f t="shared" si="11"/>
        <v>Ok</v>
      </c>
      <c r="T702" s="6">
        <f>IFERROR(VLOOKUP(D702,'[1]2020 год'!$C:$J,8,0),IFERROR(VLOOKUP(D702,'[1]2020 год'!$C:$J,7,0),""))</f>
        <v>73913</v>
      </c>
    </row>
    <row r="703" spans="1:20" ht="42.6" thickTop="1" thickBot="1" x14ac:dyDescent="0.3">
      <c r="A703" s="107">
        <v>699</v>
      </c>
      <c r="B703" s="108" t="s">
        <v>773</v>
      </c>
      <c r="C703" s="108" t="s">
        <v>1285</v>
      </c>
      <c r="D703" s="108" t="s">
        <v>785</v>
      </c>
      <c r="E703" s="124">
        <v>39938</v>
      </c>
      <c r="F703" s="109" t="s">
        <v>1230</v>
      </c>
      <c r="G703" s="110" t="s">
        <v>1230</v>
      </c>
      <c r="H703" s="110" t="s">
        <v>1230</v>
      </c>
      <c r="I703" s="111" t="s">
        <v>1333</v>
      </c>
      <c r="J703" s="110" t="s">
        <v>1210</v>
      </c>
      <c r="K703" s="110" t="s">
        <v>1230</v>
      </c>
      <c r="L703" s="112">
        <v>3</v>
      </c>
      <c r="M703" s="112">
        <v>0</v>
      </c>
      <c r="N703" s="112">
        <v>1</v>
      </c>
      <c r="O703" s="110" t="s">
        <v>1210</v>
      </c>
      <c r="P703" s="110" t="s">
        <v>1230</v>
      </c>
      <c r="Q703" s="117"/>
      <c r="R703" s="113" t="s">
        <v>43</v>
      </c>
      <c r="S703" s="101" t="str">
        <f t="shared" si="11"/>
        <v>Ok</v>
      </c>
      <c r="T703" s="6">
        <f>IFERROR(VLOOKUP(D703,'[1]2020 год'!$C:$J,8,0),IFERROR(VLOOKUP(D703,'[1]2020 год'!$C:$J,7,0),""))</f>
        <v>39938</v>
      </c>
    </row>
    <row r="704" spans="1:20" ht="42.6" thickTop="1" thickBot="1" x14ac:dyDescent="0.3">
      <c r="A704" s="107">
        <v>700</v>
      </c>
      <c r="B704" s="108" t="s">
        <v>773</v>
      </c>
      <c r="C704" s="108" t="s">
        <v>1285</v>
      </c>
      <c r="D704" s="108" t="s">
        <v>786</v>
      </c>
      <c r="E704" s="124">
        <v>99743</v>
      </c>
      <c r="F704" s="109" t="s">
        <v>1230</v>
      </c>
      <c r="G704" s="110" t="s">
        <v>1230</v>
      </c>
      <c r="H704" s="110" t="s">
        <v>1230</v>
      </c>
      <c r="I704" s="111" t="s">
        <v>1333</v>
      </c>
      <c r="J704" s="110" t="s">
        <v>1210</v>
      </c>
      <c r="K704" s="110" t="s">
        <v>1230</v>
      </c>
      <c r="L704" s="112">
        <v>3</v>
      </c>
      <c r="M704" s="112">
        <v>0</v>
      </c>
      <c r="N704" s="112">
        <v>1</v>
      </c>
      <c r="O704" s="110" t="s">
        <v>1210</v>
      </c>
      <c r="P704" s="110" t="s">
        <v>1230</v>
      </c>
      <c r="Q704" s="117"/>
      <c r="R704" s="113" t="s">
        <v>43</v>
      </c>
      <c r="S704" s="101" t="str">
        <f t="shared" si="11"/>
        <v>Ok</v>
      </c>
      <c r="T704" s="6">
        <f>IFERROR(VLOOKUP(D704,'[1]2020 год'!$C:$J,8,0),IFERROR(VLOOKUP(D704,'[1]2020 год'!$C:$J,7,0),""))</f>
        <v>99743</v>
      </c>
    </row>
    <row r="705" spans="1:20" ht="42.6" thickTop="1" thickBot="1" x14ac:dyDescent="0.3">
      <c r="A705" s="107">
        <v>701</v>
      </c>
      <c r="B705" s="108" t="s">
        <v>773</v>
      </c>
      <c r="C705" s="108" t="s">
        <v>1286</v>
      </c>
      <c r="D705" s="108" t="s">
        <v>787</v>
      </c>
      <c r="E705" s="124">
        <v>1251969</v>
      </c>
      <c r="F705" s="109" t="s">
        <v>1230</v>
      </c>
      <c r="G705" s="110" t="s">
        <v>1230</v>
      </c>
      <c r="H705" s="110" t="s">
        <v>1230</v>
      </c>
      <c r="I705" s="111" t="s">
        <v>1333</v>
      </c>
      <c r="J705" s="110" t="s">
        <v>1210</v>
      </c>
      <c r="K705" s="110" t="s">
        <v>1230</v>
      </c>
      <c r="L705" s="112">
        <v>2</v>
      </c>
      <c r="M705" s="112">
        <v>0</v>
      </c>
      <c r="N705" s="112">
        <v>1</v>
      </c>
      <c r="O705" s="110" t="s">
        <v>1210</v>
      </c>
      <c r="P705" s="110" t="s">
        <v>1230</v>
      </c>
      <c r="Q705" s="117"/>
      <c r="R705" s="113" t="s">
        <v>43</v>
      </c>
      <c r="S705" s="101" t="str">
        <f t="shared" si="11"/>
        <v>Ok</v>
      </c>
      <c r="T705" s="6">
        <f>IFERROR(VLOOKUP(D705,'[1]2020 год'!$C:$J,8,0),IFERROR(VLOOKUP(D705,'[1]2020 год'!$C:$J,7,0),""))</f>
        <v>1251969</v>
      </c>
    </row>
    <row r="706" spans="1:20" ht="42.6" thickTop="1" thickBot="1" x14ac:dyDescent="0.3">
      <c r="A706" s="107">
        <v>702</v>
      </c>
      <c r="B706" s="108" t="s">
        <v>773</v>
      </c>
      <c r="C706" s="108" t="s">
        <v>1285</v>
      </c>
      <c r="D706" s="108" t="s">
        <v>788</v>
      </c>
      <c r="E706" s="124">
        <v>15002</v>
      </c>
      <c r="F706" s="109" t="s">
        <v>1230</v>
      </c>
      <c r="G706" s="110" t="s">
        <v>1230</v>
      </c>
      <c r="H706" s="110" t="s">
        <v>1230</v>
      </c>
      <c r="I706" s="111" t="s">
        <v>1333</v>
      </c>
      <c r="J706" s="110" t="s">
        <v>1210</v>
      </c>
      <c r="K706" s="110" t="s">
        <v>1230</v>
      </c>
      <c r="L706" s="112">
        <v>3</v>
      </c>
      <c r="M706" s="112">
        <v>0</v>
      </c>
      <c r="N706" s="112">
        <v>1</v>
      </c>
      <c r="O706" s="110" t="s">
        <v>1210</v>
      </c>
      <c r="P706" s="110" t="s">
        <v>1230</v>
      </c>
      <c r="Q706" s="117"/>
      <c r="R706" s="113" t="s">
        <v>43</v>
      </c>
      <c r="S706" s="101" t="str">
        <f t="shared" si="11"/>
        <v>Ok</v>
      </c>
      <c r="T706" s="6">
        <f>IFERROR(VLOOKUP(D706,'[1]2020 год'!$C:$J,8,0),IFERROR(VLOOKUP(D706,'[1]2020 год'!$C:$J,7,0),""))</f>
        <v>15002</v>
      </c>
    </row>
    <row r="707" spans="1:20" ht="42.6" thickTop="1" thickBot="1" x14ac:dyDescent="0.3">
      <c r="A707" s="107">
        <v>703</v>
      </c>
      <c r="B707" s="108" t="s">
        <v>773</v>
      </c>
      <c r="C707" s="108" t="s">
        <v>1285</v>
      </c>
      <c r="D707" s="108" t="s">
        <v>789</v>
      </c>
      <c r="E707" s="124">
        <v>17815</v>
      </c>
      <c r="F707" s="109" t="s">
        <v>1230</v>
      </c>
      <c r="G707" s="110" t="s">
        <v>1230</v>
      </c>
      <c r="H707" s="110" t="s">
        <v>1230</v>
      </c>
      <c r="I707" s="111" t="s">
        <v>1333</v>
      </c>
      <c r="J707" s="110" t="s">
        <v>1210</v>
      </c>
      <c r="K707" s="110" t="s">
        <v>1230</v>
      </c>
      <c r="L707" s="112">
        <v>3</v>
      </c>
      <c r="M707" s="112">
        <v>0</v>
      </c>
      <c r="N707" s="112">
        <v>1</v>
      </c>
      <c r="O707" s="110" t="s">
        <v>1210</v>
      </c>
      <c r="P707" s="110" t="s">
        <v>1230</v>
      </c>
      <c r="Q707" s="117"/>
      <c r="R707" s="113" t="s">
        <v>43</v>
      </c>
      <c r="S707" s="101" t="str">
        <f t="shared" si="11"/>
        <v>Ok</v>
      </c>
      <c r="T707" s="6">
        <f>IFERROR(VLOOKUP(D707,'[1]2020 год'!$C:$J,8,0),IFERROR(VLOOKUP(D707,'[1]2020 год'!$C:$J,7,0),""))</f>
        <v>17815</v>
      </c>
    </row>
    <row r="708" spans="1:20" ht="42.6" thickTop="1" thickBot="1" x14ac:dyDescent="0.3">
      <c r="A708" s="107">
        <v>704</v>
      </c>
      <c r="B708" s="108" t="s">
        <v>773</v>
      </c>
      <c r="C708" s="108" t="s">
        <v>1285</v>
      </c>
      <c r="D708" s="108" t="s">
        <v>790</v>
      </c>
      <c r="E708" s="124">
        <v>61974</v>
      </c>
      <c r="F708" s="109" t="s">
        <v>1230</v>
      </c>
      <c r="G708" s="110" t="s">
        <v>1230</v>
      </c>
      <c r="H708" s="110" t="s">
        <v>1230</v>
      </c>
      <c r="I708" s="111" t="s">
        <v>1333</v>
      </c>
      <c r="J708" s="110" t="s">
        <v>1210</v>
      </c>
      <c r="K708" s="110" t="s">
        <v>1230</v>
      </c>
      <c r="L708" s="112">
        <v>3</v>
      </c>
      <c r="M708" s="112">
        <v>0</v>
      </c>
      <c r="N708" s="112">
        <v>1</v>
      </c>
      <c r="O708" s="110" t="s">
        <v>1210</v>
      </c>
      <c r="P708" s="110" t="s">
        <v>1230</v>
      </c>
      <c r="Q708" s="117"/>
      <c r="R708" s="113" t="s">
        <v>43</v>
      </c>
      <c r="S708" s="101" t="str">
        <f t="shared" si="11"/>
        <v>Ok</v>
      </c>
      <c r="T708" s="6">
        <f>IFERROR(VLOOKUP(D708,'[1]2020 год'!$C:$J,8,0),IFERROR(VLOOKUP(D708,'[1]2020 год'!$C:$J,7,0),""))</f>
        <v>61974</v>
      </c>
    </row>
    <row r="709" spans="1:20" ht="42.6" thickTop="1" thickBot="1" x14ac:dyDescent="0.3">
      <c r="A709" s="107">
        <v>705</v>
      </c>
      <c r="B709" s="108" t="s">
        <v>773</v>
      </c>
      <c r="C709" s="108" t="s">
        <v>1285</v>
      </c>
      <c r="D709" s="108" t="s">
        <v>791</v>
      </c>
      <c r="E709" s="124">
        <v>15851</v>
      </c>
      <c r="F709" s="109" t="s">
        <v>1230</v>
      </c>
      <c r="G709" s="110" t="s">
        <v>1230</v>
      </c>
      <c r="H709" s="110" t="s">
        <v>1230</v>
      </c>
      <c r="I709" s="111" t="s">
        <v>1333</v>
      </c>
      <c r="J709" s="110" t="s">
        <v>1210</v>
      </c>
      <c r="K709" s="110" t="s">
        <v>1230</v>
      </c>
      <c r="L709" s="112">
        <v>3</v>
      </c>
      <c r="M709" s="112">
        <v>0</v>
      </c>
      <c r="N709" s="112">
        <v>1</v>
      </c>
      <c r="O709" s="110" t="s">
        <v>1210</v>
      </c>
      <c r="P709" s="110" t="s">
        <v>1230</v>
      </c>
      <c r="Q709" s="117"/>
      <c r="R709" s="113" t="s">
        <v>43</v>
      </c>
      <c r="S709" s="101" t="str">
        <f t="shared" si="11"/>
        <v>Ok</v>
      </c>
      <c r="T709" s="6">
        <f>IFERROR(VLOOKUP(D709,'[1]2020 год'!$C:$J,8,0),IFERROR(VLOOKUP(D709,'[1]2020 год'!$C:$J,7,0),""))</f>
        <v>15851</v>
      </c>
    </row>
    <row r="710" spans="1:20" ht="42.6" thickTop="1" thickBot="1" x14ac:dyDescent="0.3">
      <c r="A710" s="107">
        <v>706</v>
      </c>
      <c r="B710" s="108" t="s">
        <v>773</v>
      </c>
      <c r="C710" s="108" t="s">
        <v>1285</v>
      </c>
      <c r="D710" s="108" t="s">
        <v>792</v>
      </c>
      <c r="E710" s="124">
        <v>22305</v>
      </c>
      <c r="F710" s="109" t="s">
        <v>1230</v>
      </c>
      <c r="G710" s="110" t="s">
        <v>1230</v>
      </c>
      <c r="H710" s="110" t="s">
        <v>1230</v>
      </c>
      <c r="I710" s="111" t="s">
        <v>1333</v>
      </c>
      <c r="J710" s="110" t="s">
        <v>1210</v>
      </c>
      <c r="K710" s="110" t="s">
        <v>1230</v>
      </c>
      <c r="L710" s="112">
        <v>3</v>
      </c>
      <c r="M710" s="112">
        <v>0</v>
      </c>
      <c r="N710" s="112">
        <v>1</v>
      </c>
      <c r="O710" s="110" t="s">
        <v>1210</v>
      </c>
      <c r="P710" s="110" t="s">
        <v>1230</v>
      </c>
      <c r="Q710" s="117"/>
      <c r="R710" s="113" t="s">
        <v>43</v>
      </c>
      <c r="S710" s="101" t="str">
        <f t="shared" ref="S710:S773" si="12">IF(F710="Да",IF(G710="Не выбрано","Не выбрано расписание",IF(AND(J710&lt;&gt;"Да",J710&lt;&gt;"Нет",K710&lt;&gt;"Да",K710&lt;&gt;"Нет",O710&lt;&gt;"Да",O710&lt;&gt;"Нет",P710&lt;&gt;"Да",P710&lt;&gt;"Нет"),"Не выбраны Да/Нет в подтверждении тарифа",IF(AND(OR(J710="Нет",K710="Нет",O710="Нет",P710="Нет"),Q710=""),"Не заполнен Комментарий при выборе Нет в тарифе","Ok"))),"Ok")</f>
        <v>Ok</v>
      </c>
      <c r="T710" s="6">
        <f>IFERROR(VLOOKUP(D710,'[1]2020 год'!$C:$J,8,0),IFERROR(VLOOKUP(D710,'[1]2020 год'!$C:$J,7,0),""))</f>
        <v>22305</v>
      </c>
    </row>
    <row r="711" spans="1:20" ht="42.6" thickTop="1" thickBot="1" x14ac:dyDescent="0.3">
      <c r="A711" s="107">
        <v>707</v>
      </c>
      <c r="B711" s="108" t="s">
        <v>773</v>
      </c>
      <c r="C711" s="108" t="s">
        <v>1285</v>
      </c>
      <c r="D711" s="108" t="s">
        <v>793</v>
      </c>
      <c r="E711" s="124">
        <v>17030</v>
      </c>
      <c r="F711" s="109" t="s">
        <v>1230</v>
      </c>
      <c r="G711" s="110" t="s">
        <v>1230</v>
      </c>
      <c r="H711" s="110" t="s">
        <v>1230</v>
      </c>
      <c r="I711" s="111" t="s">
        <v>1333</v>
      </c>
      <c r="J711" s="110" t="s">
        <v>1210</v>
      </c>
      <c r="K711" s="110" t="s">
        <v>1230</v>
      </c>
      <c r="L711" s="112">
        <v>3</v>
      </c>
      <c r="M711" s="112">
        <v>0</v>
      </c>
      <c r="N711" s="112">
        <v>1</v>
      </c>
      <c r="O711" s="110" t="s">
        <v>1210</v>
      </c>
      <c r="P711" s="110" t="s">
        <v>1230</v>
      </c>
      <c r="Q711" s="117"/>
      <c r="R711" s="113" t="s">
        <v>43</v>
      </c>
      <c r="S711" s="101" t="str">
        <f t="shared" si="12"/>
        <v>Ok</v>
      </c>
      <c r="T711" s="6">
        <f>IFERROR(VLOOKUP(D711,'[1]2020 год'!$C:$J,8,0),IFERROR(VLOOKUP(D711,'[1]2020 год'!$C:$J,7,0),""))</f>
        <v>17030</v>
      </c>
    </row>
    <row r="712" spans="1:20" ht="42.6" thickTop="1" thickBot="1" x14ac:dyDescent="0.3">
      <c r="A712" s="107">
        <v>708</v>
      </c>
      <c r="B712" s="108" t="s">
        <v>773</v>
      </c>
      <c r="C712" s="108" t="s">
        <v>1286</v>
      </c>
      <c r="D712" s="108" t="s">
        <v>794</v>
      </c>
      <c r="E712" s="124">
        <v>533907</v>
      </c>
      <c r="F712" s="109" t="s">
        <v>1230</v>
      </c>
      <c r="G712" s="110" t="s">
        <v>1230</v>
      </c>
      <c r="H712" s="110" t="s">
        <v>1230</v>
      </c>
      <c r="I712" s="111" t="s">
        <v>1333</v>
      </c>
      <c r="J712" s="110" t="s">
        <v>1210</v>
      </c>
      <c r="K712" s="110" t="s">
        <v>1230</v>
      </c>
      <c r="L712" s="112">
        <v>2</v>
      </c>
      <c r="M712" s="112">
        <v>0</v>
      </c>
      <c r="N712" s="112">
        <v>1</v>
      </c>
      <c r="O712" s="110" t="s">
        <v>1210</v>
      </c>
      <c r="P712" s="110" t="s">
        <v>1230</v>
      </c>
      <c r="Q712" s="117"/>
      <c r="R712" s="113" t="s">
        <v>43</v>
      </c>
      <c r="S712" s="101" t="str">
        <f t="shared" si="12"/>
        <v>Ok</v>
      </c>
      <c r="T712" s="6">
        <f>IFERROR(VLOOKUP(D712,'[1]2020 год'!$C:$J,8,0),IFERROR(VLOOKUP(D712,'[1]2020 год'!$C:$J,7,0),""))</f>
        <v>533907</v>
      </c>
    </row>
    <row r="713" spans="1:20" ht="42.6" thickTop="1" thickBot="1" x14ac:dyDescent="0.3">
      <c r="A713" s="107">
        <v>709</v>
      </c>
      <c r="B713" s="108" t="s">
        <v>773</v>
      </c>
      <c r="C713" s="108" t="s">
        <v>1286</v>
      </c>
      <c r="D713" s="108" t="s">
        <v>795</v>
      </c>
      <c r="E713" s="124">
        <v>238879</v>
      </c>
      <c r="F713" s="109" t="s">
        <v>1230</v>
      </c>
      <c r="G713" s="110" t="s">
        <v>1230</v>
      </c>
      <c r="H713" s="110" t="s">
        <v>1230</v>
      </c>
      <c r="I713" s="111" t="s">
        <v>1333</v>
      </c>
      <c r="J713" s="110" t="s">
        <v>1210</v>
      </c>
      <c r="K713" s="110" t="s">
        <v>1230</v>
      </c>
      <c r="L713" s="112">
        <v>2</v>
      </c>
      <c r="M713" s="112">
        <v>0</v>
      </c>
      <c r="N713" s="112">
        <v>1</v>
      </c>
      <c r="O713" s="110" t="s">
        <v>1210</v>
      </c>
      <c r="P713" s="110" t="s">
        <v>1230</v>
      </c>
      <c r="Q713" s="117"/>
      <c r="R713" s="113" t="s">
        <v>43</v>
      </c>
      <c r="S713" s="101" t="str">
        <f t="shared" si="12"/>
        <v>Ok</v>
      </c>
      <c r="T713" s="6">
        <f>IFERROR(VLOOKUP(D713,'[1]2020 год'!$C:$J,8,0),IFERROR(VLOOKUP(D713,'[1]2020 год'!$C:$J,7,0),""))</f>
        <v>238879</v>
      </c>
    </row>
    <row r="714" spans="1:20" ht="42.6" thickTop="1" thickBot="1" x14ac:dyDescent="0.3">
      <c r="A714" s="107">
        <v>710</v>
      </c>
      <c r="B714" s="108" t="s">
        <v>773</v>
      </c>
      <c r="C714" s="108" t="s">
        <v>1285</v>
      </c>
      <c r="D714" s="108" t="s">
        <v>796</v>
      </c>
      <c r="E714" s="124">
        <v>10108</v>
      </c>
      <c r="F714" s="109" t="s">
        <v>1230</v>
      </c>
      <c r="G714" s="110" t="s">
        <v>1230</v>
      </c>
      <c r="H714" s="110" t="s">
        <v>1230</v>
      </c>
      <c r="I714" s="111" t="s">
        <v>1333</v>
      </c>
      <c r="J714" s="110" t="s">
        <v>1210</v>
      </c>
      <c r="K714" s="110" t="s">
        <v>1230</v>
      </c>
      <c r="L714" s="112">
        <v>3</v>
      </c>
      <c r="M714" s="112">
        <v>0</v>
      </c>
      <c r="N714" s="112">
        <v>1</v>
      </c>
      <c r="O714" s="110" t="s">
        <v>1210</v>
      </c>
      <c r="P714" s="110" t="s">
        <v>1230</v>
      </c>
      <c r="Q714" s="117"/>
      <c r="R714" s="113" t="s">
        <v>43</v>
      </c>
      <c r="S714" s="101" t="str">
        <f t="shared" si="12"/>
        <v>Ok</v>
      </c>
      <c r="T714" s="6">
        <f>IFERROR(VLOOKUP(D714,'[1]2020 год'!$C:$J,8,0),IFERROR(VLOOKUP(D714,'[1]2020 год'!$C:$J,7,0),""))</f>
        <v>10108</v>
      </c>
    </row>
    <row r="715" spans="1:20" ht="42.6" thickTop="1" thickBot="1" x14ac:dyDescent="0.3">
      <c r="A715" s="107">
        <v>711</v>
      </c>
      <c r="B715" s="108" t="s">
        <v>773</v>
      </c>
      <c r="C715" s="108" t="s">
        <v>1285</v>
      </c>
      <c r="D715" s="108" t="s">
        <v>797</v>
      </c>
      <c r="E715" s="124">
        <v>32345</v>
      </c>
      <c r="F715" s="109" t="s">
        <v>1230</v>
      </c>
      <c r="G715" s="110" t="s">
        <v>1230</v>
      </c>
      <c r="H715" s="110" t="s">
        <v>1230</v>
      </c>
      <c r="I715" s="111" t="s">
        <v>1333</v>
      </c>
      <c r="J715" s="110" t="s">
        <v>1210</v>
      </c>
      <c r="K715" s="110" t="s">
        <v>1230</v>
      </c>
      <c r="L715" s="112">
        <v>3</v>
      </c>
      <c r="M715" s="112">
        <v>0</v>
      </c>
      <c r="N715" s="112">
        <v>1</v>
      </c>
      <c r="O715" s="110" t="s">
        <v>1210</v>
      </c>
      <c r="P715" s="110" t="s">
        <v>1230</v>
      </c>
      <c r="Q715" s="117"/>
      <c r="R715" s="113" t="s">
        <v>43</v>
      </c>
      <c r="S715" s="101" t="str">
        <f t="shared" si="12"/>
        <v>Ok</v>
      </c>
      <c r="T715" s="6">
        <f>IFERROR(VLOOKUP(D715,'[1]2020 год'!$C:$J,8,0),IFERROR(VLOOKUP(D715,'[1]2020 год'!$C:$J,7,0),""))</f>
        <v>32345</v>
      </c>
    </row>
    <row r="716" spans="1:20" ht="42.6" thickTop="1" thickBot="1" x14ac:dyDescent="0.3">
      <c r="A716" s="107">
        <v>712</v>
      </c>
      <c r="B716" s="108" t="s">
        <v>773</v>
      </c>
      <c r="C716" s="108" t="s">
        <v>1285</v>
      </c>
      <c r="D716" s="108" t="s">
        <v>798</v>
      </c>
      <c r="E716" s="124">
        <v>11136</v>
      </c>
      <c r="F716" s="109" t="s">
        <v>1230</v>
      </c>
      <c r="G716" s="110" t="s">
        <v>1230</v>
      </c>
      <c r="H716" s="110" t="s">
        <v>1230</v>
      </c>
      <c r="I716" s="111" t="s">
        <v>1333</v>
      </c>
      <c r="J716" s="110" t="s">
        <v>1210</v>
      </c>
      <c r="K716" s="110" t="s">
        <v>1230</v>
      </c>
      <c r="L716" s="112">
        <v>3</v>
      </c>
      <c r="M716" s="112">
        <v>0</v>
      </c>
      <c r="N716" s="112">
        <v>1</v>
      </c>
      <c r="O716" s="110" t="s">
        <v>1210</v>
      </c>
      <c r="P716" s="110" t="s">
        <v>1230</v>
      </c>
      <c r="Q716" s="117"/>
      <c r="R716" s="113" t="s">
        <v>43</v>
      </c>
      <c r="S716" s="101" t="str">
        <f t="shared" si="12"/>
        <v>Ok</v>
      </c>
      <c r="T716" s="6">
        <f>IFERROR(VLOOKUP(D716,'[1]2020 год'!$C:$J,8,0),IFERROR(VLOOKUP(D716,'[1]2020 год'!$C:$J,7,0),""))</f>
        <v>11136</v>
      </c>
    </row>
    <row r="717" spans="1:20" ht="42.6" thickTop="1" thickBot="1" x14ac:dyDescent="0.3">
      <c r="A717" s="107">
        <v>713</v>
      </c>
      <c r="B717" s="108" t="s">
        <v>773</v>
      </c>
      <c r="C717" s="108" t="s">
        <v>1285</v>
      </c>
      <c r="D717" s="108" t="s">
        <v>799</v>
      </c>
      <c r="E717" s="124">
        <v>10584</v>
      </c>
      <c r="F717" s="109" t="s">
        <v>1230</v>
      </c>
      <c r="G717" s="110" t="s">
        <v>1230</v>
      </c>
      <c r="H717" s="110" t="s">
        <v>1230</v>
      </c>
      <c r="I717" s="111" t="s">
        <v>1333</v>
      </c>
      <c r="J717" s="110" t="s">
        <v>1210</v>
      </c>
      <c r="K717" s="110" t="s">
        <v>1230</v>
      </c>
      <c r="L717" s="112">
        <v>3</v>
      </c>
      <c r="M717" s="112">
        <v>0</v>
      </c>
      <c r="N717" s="112">
        <v>1</v>
      </c>
      <c r="O717" s="110" t="s">
        <v>1210</v>
      </c>
      <c r="P717" s="110" t="s">
        <v>1230</v>
      </c>
      <c r="Q717" s="117"/>
      <c r="R717" s="113" t="s">
        <v>43</v>
      </c>
      <c r="S717" s="101" t="str">
        <f t="shared" si="12"/>
        <v>Ok</v>
      </c>
      <c r="T717" s="6">
        <f>IFERROR(VLOOKUP(D717,'[1]2020 год'!$C:$J,8,0),IFERROR(VLOOKUP(D717,'[1]2020 год'!$C:$J,7,0),""))</f>
        <v>10584</v>
      </c>
    </row>
    <row r="718" spans="1:20" ht="42.6" thickTop="1" thickBot="1" x14ac:dyDescent="0.3">
      <c r="A718" s="107">
        <v>714</v>
      </c>
      <c r="B718" s="108" t="s">
        <v>773</v>
      </c>
      <c r="C718" s="108" t="s">
        <v>1285</v>
      </c>
      <c r="D718" s="108" t="s">
        <v>800</v>
      </c>
      <c r="E718" s="124">
        <v>59816</v>
      </c>
      <c r="F718" s="109" t="s">
        <v>1230</v>
      </c>
      <c r="G718" s="110" t="s">
        <v>1230</v>
      </c>
      <c r="H718" s="110" t="s">
        <v>1230</v>
      </c>
      <c r="I718" s="111" t="s">
        <v>1333</v>
      </c>
      <c r="J718" s="110" t="s">
        <v>1210</v>
      </c>
      <c r="K718" s="110" t="s">
        <v>1230</v>
      </c>
      <c r="L718" s="112">
        <v>3</v>
      </c>
      <c r="M718" s="112">
        <v>0</v>
      </c>
      <c r="N718" s="112">
        <v>1</v>
      </c>
      <c r="O718" s="110" t="s">
        <v>1210</v>
      </c>
      <c r="P718" s="110" t="s">
        <v>1230</v>
      </c>
      <c r="Q718" s="117"/>
      <c r="R718" s="113" t="s">
        <v>43</v>
      </c>
      <c r="S718" s="101" t="str">
        <f t="shared" si="12"/>
        <v>Ok</v>
      </c>
      <c r="T718" s="6">
        <f>IFERROR(VLOOKUP(D718,'[1]2020 год'!$C:$J,8,0),IFERROR(VLOOKUP(D718,'[1]2020 год'!$C:$J,7,0),""))</f>
        <v>59816</v>
      </c>
    </row>
    <row r="719" spans="1:20" ht="42.6" thickTop="1" thickBot="1" x14ac:dyDescent="0.3">
      <c r="A719" s="107">
        <v>715</v>
      </c>
      <c r="B719" s="108" t="s">
        <v>801</v>
      </c>
      <c r="C719" s="108" t="s">
        <v>1285</v>
      </c>
      <c r="D719" s="108" t="s">
        <v>802</v>
      </c>
      <c r="E719" s="124">
        <v>13630</v>
      </c>
      <c r="F719" s="109" t="s">
        <v>1230</v>
      </c>
      <c r="G719" s="110" t="s">
        <v>1230</v>
      </c>
      <c r="H719" s="110" t="s">
        <v>1230</v>
      </c>
      <c r="I719" s="111" t="s">
        <v>1333</v>
      </c>
      <c r="J719" s="110" t="s">
        <v>1210</v>
      </c>
      <c r="K719" s="110" t="s">
        <v>1230</v>
      </c>
      <c r="L719" s="112">
        <v>3</v>
      </c>
      <c r="M719" s="112">
        <v>0</v>
      </c>
      <c r="N719" s="112">
        <v>1</v>
      </c>
      <c r="O719" s="110" t="s">
        <v>1210</v>
      </c>
      <c r="P719" s="110" t="s">
        <v>1230</v>
      </c>
      <c r="Q719" s="117"/>
      <c r="R719" s="113" t="s">
        <v>46</v>
      </c>
      <c r="S719" s="101" t="str">
        <f t="shared" si="12"/>
        <v>Ok</v>
      </c>
      <c r="T719" s="6">
        <f>IFERROR(VLOOKUP(D719,'[1]2020 год'!$C:$J,8,0),IFERROR(VLOOKUP(D719,'[1]2020 год'!$C:$J,7,0),""))</f>
        <v>13630</v>
      </c>
    </row>
    <row r="720" spans="1:20" ht="42.6" thickTop="1" thickBot="1" x14ac:dyDescent="0.3">
      <c r="A720" s="107">
        <v>716</v>
      </c>
      <c r="B720" s="108" t="s">
        <v>801</v>
      </c>
      <c r="C720" s="108" t="s">
        <v>1285</v>
      </c>
      <c r="D720" s="108" t="s">
        <v>803</v>
      </c>
      <c r="E720" s="124">
        <v>18762</v>
      </c>
      <c r="F720" s="109" t="s">
        <v>1230</v>
      </c>
      <c r="G720" s="110" t="s">
        <v>1230</v>
      </c>
      <c r="H720" s="110" t="s">
        <v>1230</v>
      </c>
      <c r="I720" s="111" t="s">
        <v>1333</v>
      </c>
      <c r="J720" s="110" t="s">
        <v>1210</v>
      </c>
      <c r="K720" s="110" t="s">
        <v>1230</v>
      </c>
      <c r="L720" s="112">
        <v>3</v>
      </c>
      <c r="M720" s="112">
        <v>0</v>
      </c>
      <c r="N720" s="112">
        <v>1</v>
      </c>
      <c r="O720" s="110" t="s">
        <v>1210</v>
      </c>
      <c r="P720" s="110" t="s">
        <v>1230</v>
      </c>
      <c r="Q720" s="117"/>
      <c r="R720" s="113" t="s">
        <v>46</v>
      </c>
      <c r="S720" s="101" t="str">
        <f t="shared" si="12"/>
        <v>Ok</v>
      </c>
      <c r="T720" s="6">
        <f>IFERROR(VLOOKUP(D720,'[1]2020 год'!$C:$J,8,0),IFERROR(VLOOKUP(D720,'[1]2020 год'!$C:$J,7,0),""))</f>
        <v>18762</v>
      </c>
    </row>
    <row r="721" spans="1:20" ht="42.6" thickTop="1" thickBot="1" x14ac:dyDescent="0.3">
      <c r="A721" s="107">
        <v>717</v>
      </c>
      <c r="B721" s="108" t="s">
        <v>801</v>
      </c>
      <c r="C721" s="108" t="s">
        <v>1286</v>
      </c>
      <c r="D721" s="108" t="s">
        <v>804</v>
      </c>
      <c r="E721" s="124">
        <v>117904</v>
      </c>
      <c r="F721" s="109" t="s">
        <v>1230</v>
      </c>
      <c r="G721" s="110" t="s">
        <v>1230</v>
      </c>
      <c r="H721" s="110" t="s">
        <v>1230</v>
      </c>
      <c r="I721" s="111" t="s">
        <v>1333</v>
      </c>
      <c r="J721" s="110" t="s">
        <v>1210</v>
      </c>
      <c r="K721" s="110" t="s">
        <v>1230</v>
      </c>
      <c r="L721" s="112">
        <v>2</v>
      </c>
      <c r="M721" s="112">
        <v>0</v>
      </c>
      <c r="N721" s="112">
        <v>1</v>
      </c>
      <c r="O721" s="110" t="s">
        <v>1210</v>
      </c>
      <c r="P721" s="110" t="s">
        <v>1230</v>
      </c>
      <c r="Q721" s="117"/>
      <c r="R721" s="113" t="s">
        <v>46</v>
      </c>
      <c r="S721" s="101" t="str">
        <f t="shared" si="12"/>
        <v>Ok</v>
      </c>
      <c r="T721" s="6">
        <f>IFERROR(VLOOKUP(D721,'[1]2020 год'!$C:$J,8,0),IFERROR(VLOOKUP(D721,'[1]2020 год'!$C:$J,7,0),""))</f>
        <v>117904</v>
      </c>
    </row>
    <row r="722" spans="1:20" ht="42.6" thickTop="1" thickBot="1" x14ac:dyDescent="0.3">
      <c r="A722" s="107">
        <v>718</v>
      </c>
      <c r="B722" s="108" t="s">
        <v>801</v>
      </c>
      <c r="C722" s="108" t="s">
        <v>1285</v>
      </c>
      <c r="D722" s="108" t="s">
        <v>805</v>
      </c>
      <c r="E722" s="124">
        <v>11063</v>
      </c>
      <c r="F722" s="109" t="s">
        <v>1230</v>
      </c>
      <c r="G722" s="110" t="s">
        <v>1230</v>
      </c>
      <c r="H722" s="110" t="s">
        <v>1230</v>
      </c>
      <c r="I722" s="111" t="s">
        <v>1333</v>
      </c>
      <c r="J722" s="110" t="s">
        <v>1210</v>
      </c>
      <c r="K722" s="110" t="s">
        <v>1230</v>
      </c>
      <c r="L722" s="112">
        <v>3</v>
      </c>
      <c r="M722" s="112">
        <v>0</v>
      </c>
      <c r="N722" s="112">
        <v>1</v>
      </c>
      <c r="O722" s="110" t="s">
        <v>1210</v>
      </c>
      <c r="P722" s="110" t="s">
        <v>1230</v>
      </c>
      <c r="Q722" s="117"/>
      <c r="R722" s="113" t="s">
        <v>46</v>
      </c>
      <c r="S722" s="101" t="str">
        <f t="shared" si="12"/>
        <v>Ok</v>
      </c>
      <c r="T722" s="6">
        <f>IFERROR(VLOOKUP(D722,'[1]2020 год'!$C:$J,8,0),IFERROR(VLOOKUP(D722,'[1]2020 год'!$C:$J,7,0),""))</f>
        <v>11063</v>
      </c>
    </row>
    <row r="723" spans="1:20" ht="42.6" thickTop="1" thickBot="1" x14ac:dyDescent="0.3">
      <c r="A723" s="107">
        <v>719</v>
      </c>
      <c r="B723" s="108" t="s">
        <v>806</v>
      </c>
      <c r="C723" s="108" t="s">
        <v>1285</v>
      </c>
      <c r="D723" s="108" t="s">
        <v>807</v>
      </c>
      <c r="E723" s="124">
        <v>15149</v>
      </c>
      <c r="F723" s="109" t="s">
        <v>1230</v>
      </c>
      <c r="G723" s="110" t="s">
        <v>1230</v>
      </c>
      <c r="H723" s="110" t="s">
        <v>1230</v>
      </c>
      <c r="I723" s="111" t="s">
        <v>1333</v>
      </c>
      <c r="J723" s="110" t="s">
        <v>1210</v>
      </c>
      <c r="K723" s="110" t="s">
        <v>1230</v>
      </c>
      <c r="L723" s="112">
        <v>3</v>
      </c>
      <c r="M723" s="112">
        <v>0</v>
      </c>
      <c r="N723" s="112">
        <v>1</v>
      </c>
      <c r="O723" s="110" t="s">
        <v>1210</v>
      </c>
      <c r="P723" s="110" t="s">
        <v>1230</v>
      </c>
      <c r="Q723" s="117"/>
      <c r="R723" s="113" t="s">
        <v>46</v>
      </c>
      <c r="S723" s="101" t="str">
        <f t="shared" si="12"/>
        <v>Ok</v>
      </c>
      <c r="T723" s="6">
        <f>IFERROR(VLOOKUP(D723,'[1]2020 год'!$C:$J,8,0),IFERROR(VLOOKUP(D723,'[1]2020 год'!$C:$J,7,0),""))</f>
        <v>15149</v>
      </c>
    </row>
    <row r="724" spans="1:20" ht="42.6" thickTop="1" thickBot="1" x14ac:dyDescent="0.3">
      <c r="A724" s="107">
        <v>720</v>
      </c>
      <c r="B724" s="108" t="s">
        <v>806</v>
      </c>
      <c r="C724" s="108" t="s">
        <v>1286</v>
      </c>
      <c r="D724" s="108" t="s">
        <v>808</v>
      </c>
      <c r="E724" s="124">
        <v>186201</v>
      </c>
      <c r="F724" s="109" t="s">
        <v>1230</v>
      </c>
      <c r="G724" s="110" t="s">
        <v>1230</v>
      </c>
      <c r="H724" s="110" t="s">
        <v>1230</v>
      </c>
      <c r="I724" s="111" t="s">
        <v>1333</v>
      </c>
      <c r="J724" s="110" t="s">
        <v>1210</v>
      </c>
      <c r="K724" s="110" t="s">
        <v>1230</v>
      </c>
      <c r="L724" s="112">
        <v>2</v>
      </c>
      <c r="M724" s="112">
        <v>0</v>
      </c>
      <c r="N724" s="112">
        <v>1</v>
      </c>
      <c r="O724" s="110" t="s">
        <v>1210</v>
      </c>
      <c r="P724" s="110" t="s">
        <v>1230</v>
      </c>
      <c r="Q724" s="117"/>
      <c r="R724" s="113" t="s">
        <v>46</v>
      </c>
      <c r="S724" s="101" t="str">
        <f t="shared" si="12"/>
        <v>Ok</v>
      </c>
      <c r="T724" s="6">
        <f>IFERROR(VLOOKUP(D724,'[1]2020 год'!$C:$J,8,0),IFERROR(VLOOKUP(D724,'[1]2020 год'!$C:$J,7,0),""))</f>
        <v>186201</v>
      </c>
    </row>
    <row r="725" spans="1:20" ht="42.6" thickTop="1" thickBot="1" x14ac:dyDescent="0.3">
      <c r="A725" s="107">
        <v>721</v>
      </c>
      <c r="B725" s="108" t="s">
        <v>806</v>
      </c>
      <c r="C725" s="108" t="s">
        <v>1285</v>
      </c>
      <c r="D725" s="108" t="s">
        <v>809</v>
      </c>
      <c r="E725" s="124">
        <v>10112</v>
      </c>
      <c r="F725" s="109" t="s">
        <v>1230</v>
      </c>
      <c r="G725" s="110" t="s">
        <v>1230</v>
      </c>
      <c r="H725" s="110" t="s">
        <v>1230</v>
      </c>
      <c r="I725" s="111" t="s">
        <v>1333</v>
      </c>
      <c r="J725" s="110" t="s">
        <v>1210</v>
      </c>
      <c r="K725" s="110" t="s">
        <v>1230</v>
      </c>
      <c r="L725" s="112">
        <v>3</v>
      </c>
      <c r="M725" s="112">
        <v>0</v>
      </c>
      <c r="N725" s="112">
        <v>1</v>
      </c>
      <c r="O725" s="110" t="s">
        <v>1210</v>
      </c>
      <c r="P725" s="110" t="s">
        <v>1230</v>
      </c>
      <c r="Q725" s="117"/>
      <c r="R725" s="113" t="s">
        <v>46</v>
      </c>
      <c r="S725" s="101" t="str">
        <f t="shared" si="12"/>
        <v>Ok</v>
      </c>
      <c r="T725" s="6">
        <f>IFERROR(VLOOKUP(D725,'[1]2020 год'!$C:$J,8,0),IFERROR(VLOOKUP(D725,'[1]2020 год'!$C:$J,7,0),""))</f>
        <v>10112</v>
      </c>
    </row>
    <row r="726" spans="1:20" ht="42.6" thickTop="1" thickBot="1" x14ac:dyDescent="0.3">
      <c r="A726" s="107">
        <v>722</v>
      </c>
      <c r="B726" s="108" t="s">
        <v>806</v>
      </c>
      <c r="C726" s="108" t="s">
        <v>1285</v>
      </c>
      <c r="D726" s="108" t="s">
        <v>810</v>
      </c>
      <c r="E726" s="124">
        <v>46709</v>
      </c>
      <c r="F726" s="109" t="s">
        <v>1230</v>
      </c>
      <c r="G726" s="110" t="s">
        <v>1230</v>
      </c>
      <c r="H726" s="110" t="s">
        <v>1230</v>
      </c>
      <c r="I726" s="111" t="s">
        <v>1333</v>
      </c>
      <c r="J726" s="110" t="s">
        <v>1210</v>
      </c>
      <c r="K726" s="110" t="s">
        <v>1230</v>
      </c>
      <c r="L726" s="112">
        <v>3</v>
      </c>
      <c r="M726" s="112">
        <v>0</v>
      </c>
      <c r="N726" s="112">
        <v>1</v>
      </c>
      <c r="O726" s="110" t="s">
        <v>1210</v>
      </c>
      <c r="P726" s="110" t="s">
        <v>1230</v>
      </c>
      <c r="Q726" s="117"/>
      <c r="R726" s="113" t="s">
        <v>46</v>
      </c>
      <c r="S726" s="101" t="str">
        <f t="shared" si="12"/>
        <v>Ok</v>
      </c>
      <c r="T726" s="6">
        <f>IFERROR(VLOOKUP(D726,'[1]2020 год'!$C:$J,8,0),IFERROR(VLOOKUP(D726,'[1]2020 год'!$C:$J,7,0),""))</f>
        <v>46709</v>
      </c>
    </row>
    <row r="727" spans="1:20" ht="42.6" thickTop="1" thickBot="1" x14ac:dyDescent="0.3">
      <c r="A727" s="107">
        <v>723</v>
      </c>
      <c r="B727" s="108" t="s">
        <v>806</v>
      </c>
      <c r="C727" s="108" t="s">
        <v>1285</v>
      </c>
      <c r="D727" s="108" t="s">
        <v>811</v>
      </c>
      <c r="E727" s="124">
        <v>11308</v>
      </c>
      <c r="F727" s="109" t="s">
        <v>1230</v>
      </c>
      <c r="G727" s="110" t="s">
        <v>1230</v>
      </c>
      <c r="H727" s="110" t="s">
        <v>1230</v>
      </c>
      <c r="I727" s="111" t="s">
        <v>1333</v>
      </c>
      <c r="J727" s="110" t="s">
        <v>1210</v>
      </c>
      <c r="K727" s="110" t="s">
        <v>1230</v>
      </c>
      <c r="L727" s="112">
        <v>3</v>
      </c>
      <c r="M727" s="112">
        <v>0</v>
      </c>
      <c r="N727" s="112">
        <v>1</v>
      </c>
      <c r="O727" s="110" t="s">
        <v>1210</v>
      </c>
      <c r="P727" s="110" t="s">
        <v>1230</v>
      </c>
      <c r="Q727" s="117"/>
      <c r="R727" s="113" t="s">
        <v>46</v>
      </c>
      <c r="S727" s="101" t="str">
        <f t="shared" si="12"/>
        <v>Ok</v>
      </c>
      <c r="T727" s="6">
        <f>IFERROR(VLOOKUP(D727,'[1]2020 год'!$C:$J,8,0),IFERROR(VLOOKUP(D727,'[1]2020 год'!$C:$J,7,0),""))</f>
        <v>11308</v>
      </c>
    </row>
    <row r="728" spans="1:20" ht="42.6" thickTop="1" thickBot="1" x14ac:dyDescent="0.3">
      <c r="A728" s="107">
        <v>724</v>
      </c>
      <c r="B728" s="108" t="s">
        <v>806</v>
      </c>
      <c r="C728" s="108" t="s">
        <v>1285</v>
      </c>
      <c r="D728" s="108" t="s">
        <v>812</v>
      </c>
      <c r="E728" s="124">
        <v>15327</v>
      </c>
      <c r="F728" s="109" t="s">
        <v>1230</v>
      </c>
      <c r="G728" s="110" t="s">
        <v>1230</v>
      </c>
      <c r="H728" s="110" t="s">
        <v>1230</v>
      </c>
      <c r="I728" s="111" t="s">
        <v>1333</v>
      </c>
      <c r="J728" s="110" t="s">
        <v>1210</v>
      </c>
      <c r="K728" s="110" t="s">
        <v>1230</v>
      </c>
      <c r="L728" s="112">
        <v>3</v>
      </c>
      <c r="M728" s="112">
        <v>0</v>
      </c>
      <c r="N728" s="112">
        <v>1</v>
      </c>
      <c r="O728" s="110" t="s">
        <v>1210</v>
      </c>
      <c r="P728" s="110" t="s">
        <v>1230</v>
      </c>
      <c r="Q728" s="117"/>
      <c r="R728" s="113" t="s">
        <v>46</v>
      </c>
      <c r="S728" s="101" t="str">
        <f t="shared" si="12"/>
        <v>Ok</v>
      </c>
      <c r="T728" s="6">
        <f>IFERROR(VLOOKUP(D728,'[1]2020 год'!$C:$J,8,0),IFERROR(VLOOKUP(D728,'[1]2020 год'!$C:$J,7,0),""))</f>
        <v>15327</v>
      </c>
    </row>
    <row r="729" spans="1:20" ht="42.6" thickTop="1" thickBot="1" x14ac:dyDescent="0.3">
      <c r="A729" s="107">
        <v>725</v>
      </c>
      <c r="B729" s="108" t="s">
        <v>806</v>
      </c>
      <c r="C729" s="108" t="s">
        <v>1285</v>
      </c>
      <c r="D729" s="108" t="s">
        <v>813</v>
      </c>
      <c r="E729" s="124">
        <v>75042</v>
      </c>
      <c r="F729" s="109" t="s">
        <v>1230</v>
      </c>
      <c r="G729" s="110" t="s">
        <v>1230</v>
      </c>
      <c r="H729" s="110" t="s">
        <v>1230</v>
      </c>
      <c r="I729" s="111" t="s">
        <v>1333</v>
      </c>
      <c r="J729" s="110" t="s">
        <v>1210</v>
      </c>
      <c r="K729" s="110" t="s">
        <v>1230</v>
      </c>
      <c r="L729" s="112">
        <v>3</v>
      </c>
      <c r="M729" s="112">
        <v>0</v>
      </c>
      <c r="N729" s="112">
        <v>1</v>
      </c>
      <c r="O729" s="110" t="s">
        <v>1210</v>
      </c>
      <c r="P729" s="110" t="s">
        <v>1230</v>
      </c>
      <c r="Q729" s="117"/>
      <c r="R729" s="113" t="s">
        <v>46</v>
      </c>
      <c r="S729" s="101" t="str">
        <f t="shared" si="12"/>
        <v>Ok</v>
      </c>
      <c r="T729" s="6">
        <f>IFERROR(VLOOKUP(D729,'[1]2020 год'!$C:$J,8,0),IFERROR(VLOOKUP(D729,'[1]2020 год'!$C:$J,7,0),""))</f>
        <v>75042</v>
      </c>
    </row>
    <row r="730" spans="1:20" ht="42.6" thickTop="1" thickBot="1" x14ac:dyDescent="0.3">
      <c r="A730" s="107">
        <v>726</v>
      </c>
      <c r="B730" s="108" t="s">
        <v>814</v>
      </c>
      <c r="C730" s="108" t="s">
        <v>1285</v>
      </c>
      <c r="D730" s="108" t="s">
        <v>815</v>
      </c>
      <c r="E730" s="124">
        <v>80286</v>
      </c>
      <c r="F730" s="109" t="s">
        <v>1230</v>
      </c>
      <c r="G730" s="110" t="s">
        <v>1230</v>
      </c>
      <c r="H730" s="110" t="s">
        <v>1230</v>
      </c>
      <c r="I730" s="111" t="s">
        <v>1333</v>
      </c>
      <c r="J730" s="110" t="s">
        <v>1210</v>
      </c>
      <c r="K730" s="110" t="s">
        <v>1230</v>
      </c>
      <c r="L730" s="112">
        <v>3</v>
      </c>
      <c r="M730" s="112">
        <v>0</v>
      </c>
      <c r="N730" s="112">
        <v>1</v>
      </c>
      <c r="O730" s="110" t="s">
        <v>1210</v>
      </c>
      <c r="P730" s="110" t="s">
        <v>1230</v>
      </c>
      <c r="Q730" s="117"/>
      <c r="R730" s="113" t="s">
        <v>42</v>
      </c>
      <c r="S730" s="101" t="str">
        <f t="shared" si="12"/>
        <v>Ok</v>
      </c>
      <c r="T730" s="6">
        <f>IFERROR(VLOOKUP(D730,'[1]2020 год'!$C:$J,8,0),IFERROR(VLOOKUP(D730,'[1]2020 год'!$C:$J,7,0),""))</f>
        <v>80286</v>
      </c>
    </row>
    <row r="731" spans="1:20" ht="42.6" thickTop="1" thickBot="1" x14ac:dyDescent="0.3">
      <c r="A731" s="107">
        <v>727</v>
      </c>
      <c r="B731" s="108" t="s">
        <v>814</v>
      </c>
      <c r="C731" s="108" t="s">
        <v>1285</v>
      </c>
      <c r="D731" s="108" t="s">
        <v>816</v>
      </c>
      <c r="E731" s="124">
        <v>45158</v>
      </c>
      <c r="F731" s="109" t="s">
        <v>1230</v>
      </c>
      <c r="G731" s="110" t="s">
        <v>1230</v>
      </c>
      <c r="H731" s="110" t="s">
        <v>1230</v>
      </c>
      <c r="I731" s="111" t="s">
        <v>1333</v>
      </c>
      <c r="J731" s="110" t="s">
        <v>1210</v>
      </c>
      <c r="K731" s="110" t="s">
        <v>1230</v>
      </c>
      <c r="L731" s="112">
        <v>3</v>
      </c>
      <c r="M731" s="112">
        <v>0</v>
      </c>
      <c r="N731" s="112">
        <v>1</v>
      </c>
      <c r="O731" s="110" t="s">
        <v>1210</v>
      </c>
      <c r="P731" s="110" t="s">
        <v>1230</v>
      </c>
      <c r="Q731" s="117"/>
      <c r="R731" s="113" t="s">
        <v>42</v>
      </c>
      <c r="S731" s="101" t="str">
        <f t="shared" si="12"/>
        <v>Ok</v>
      </c>
      <c r="T731" s="6">
        <f>IFERROR(VLOOKUP(D731,'[1]2020 год'!$C:$J,8,0),IFERROR(VLOOKUP(D731,'[1]2020 год'!$C:$J,7,0),""))</f>
        <v>45158</v>
      </c>
    </row>
    <row r="732" spans="1:20" ht="42.6" thickTop="1" thickBot="1" x14ac:dyDescent="0.3">
      <c r="A732" s="107">
        <v>728</v>
      </c>
      <c r="B732" s="108" t="s">
        <v>814</v>
      </c>
      <c r="C732" s="108" t="s">
        <v>1285</v>
      </c>
      <c r="D732" s="108" t="s">
        <v>817</v>
      </c>
      <c r="E732" s="124">
        <v>15459</v>
      </c>
      <c r="F732" s="109" t="s">
        <v>1230</v>
      </c>
      <c r="G732" s="110" t="s">
        <v>1230</v>
      </c>
      <c r="H732" s="110" t="s">
        <v>1230</v>
      </c>
      <c r="I732" s="111" t="s">
        <v>1333</v>
      </c>
      <c r="J732" s="110" t="s">
        <v>1210</v>
      </c>
      <c r="K732" s="110" t="s">
        <v>1230</v>
      </c>
      <c r="L732" s="112">
        <v>3</v>
      </c>
      <c r="M732" s="112">
        <v>0</v>
      </c>
      <c r="N732" s="112">
        <v>1</v>
      </c>
      <c r="O732" s="110" t="s">
        <v>1210</v>
      </c>
      <c r="P732" s="110" t="s">
        <v>1230</v>
      </c>
      <c r="Q732" s="117"/>
      <c r="R732" s="113" t="s">
        <v>42</v>
      </c>
      <c r="S732" s="101" t="str">
        <f t="shared" si="12"/>
        <v>Ok</v>
      </c>
      <c r="T732" s="6">
        <f>IFERROR(VLOOKUP(D732,'[1]2020 год'!$C:$J,8,0),IFERROR(VLOOKUP(D732,'[1]2020 год'!$C:$J,7,0),""))</f>
        <v>15459</v>
      </c>
    </row>
    <row r="733" spans="1:20" ht="42.6" thickTop="1" thickBot="1" x14ac:dyDescent="0.3">
      <c r="A733" s="107">
        <v>729</v>
      </c>
      <c r="B733" s="108" t="s">
        <v>814</v>
      </c>
      <c r="C733" s="108" t="s">
        <v>1286</v>
      </c>
      <c r="D733" s="108" t="s">
        <v>818</v>
      </c>
      <c r="E733" s="124">
        <v>127654</v>
      </c>
      <c r="F733" s="109" t="s">
        <v>1230</v>
      </c>
      <c r="G733" s="110" t="s">
        <v>1230</v>
      </c>
      <c r="H733" s="110" t="s">
        <v>1230</v>
      </c>
      <c r="I733" s="111" t="s">
        <v>1333</v>
      </c>
      <c r="J733" s="110" t="s">
        <v>1210</v>
      </c>
      <c r="K733" s="110" t="s">
        <v>1230</v>
      </c>
      <c r="L733" s="112">
        <v>2</v>
      </c>
      <c r="M733" s="112">
        <v>0</v>
      </c>
      <c r="N733" s="112">
        <v>1</v>
      </c>
      <c r="O733" s="110" t="s">
        <v>1210</v>
      </c>
      <c r="P733" s="110" t="s">
        <v>1230</v>
      </c>
      <c r="Q733" s="117"/>
      <c r="R733" s="113" t="s">
        <v>42</v>
      </c>
      <c r="S733" s="101" t="str">
        <f t="shared" si="12"/>
        <v>Ok</v>
      </c>
      <c r="T733" s="6">
        <f>IFERROR(VLOOKUP(D733,'[1]2020 год'!$C:$J,8,0),IFERROR(VLOOKUP(D733,'[1]2020 год'!$C:$J,7,0),""))</f>
        <v>127654</v>
      </c>
    </row>
    <row r="734" spans="1:20" ht="42.6" thickTop="1" thickBot="1" x14ac:dyDescent="0.3">
      <c r="A734" s="107">
        <v>730</v>
      </c>
      <c r="B734" s="108" t="s">
        <v>814</v>
      </c>
      <c r="C734" s="108" t="s">
        <v>1285</v>
      </c>
      <c r="D734" s="108" t="s">
        <v>819</v>
      </c>
      <c r="E734" s="124">
        <v>39753</v>
      </c>
      <c r="F734" s="109" t="s">
        <v>1230</v>
      </c>
      <c r="G734" s="110" t="s">
        <v>1230</v>
      </c>
      <c r="H734" s="110" t="s">
        <v>1230</v>
      </c>
      <c r="I734" s="111" t="s">
        <v>1333</v>
      </c>
      <c r="J734" s="110" t="s">
        <v>1210</v>
      </c>
      <c r="K734" s="110" t="s">
        <v>1230</v>
      </c>
      <c r="L734" s="112">
        <v>3</v>
      </c>
      <c r="M734" s="112">
        <v>0</v>
      </c>
      <c r="N734" s="112">
        <v>1</v>
      </c>
      <c r="O734" s="110" t="s">
        <v>1210</v>
      </c>
      <c r="P734" s="110" t="s">
        <v>1230</v>
      </c>
      <c r="Q734" s="117"/>
      <c r="R734" s="113" t="s">
        <v>42</v>
      </c>
      <c r="S734" s="101" t="str">
        <f t="shared" si="12"/>
        <v>Ok</v>
      </c>
      <c r="T734" s="6">
        <f>IFERROR(VLOOKUP(D734,'[1]2020 год'!$C:$J,8,0),IFERROR(VLOOKUP(D734,'[1]2020 год'!$C:$J,7,0),""))</f>
        <v>39753</v>
      </c>
    </row>
    <row r="735" spans="1:20" ht="42.6" thickTop="1" thickBot="1" x14ac:dyDescent="0.3">
      <c r="A735" s="107">
        <v>731</v>
      </c>
      <c r="B735" s="108" t="s">
        <v>814</v>
      </c>
      <c r="C735" s="108" t="s">
        <v>1286</v>
      </c>
      <c r="D735" s="108" t="s">
        <v>820</v>
      </c>
      <c r="E735" s="124">
        <v>171952</v>
      </c>
      <c r="F735" s="109" t="s">
        <v>1230</v>
      </c>
      <c r="G735" s="110" t="s">
        <v>1230</v>
      </c>
      <c r="H735" s="110" t="s">
        <v>1230</v>
      </c>
      <c r="I735" s="111" t="s">
        <v>1333</v>
      </c>
      <c r="J735" s="110" t="s">
        <v>1210</v>
      </c>
      <c r="K735" s="110" t="s">
        <v>1230</v>
      </c>
      <c r="L735" s="112">
        <v>2</v>
      </c>
      <c r="M735" s="112">
        <v>0</v>
      </c>
      <c r="N735" s="112">
        <v>1</v>
      </c>
      <c r="O735" s="110" t="s">
        <v>1210</v>
      </c>
      <c r="P735" s="110" t="s">
        <v>1230</v>
      </c>
      <c r="Q735" s="117"/>
      <c r="R735" s="113" t="s">
        <v>42</v>
      </c>
      <c r="S735" s="101" t="str">
        <f t="shared" si="12"/>
        <v>Ok</v>
      </c>
      <c r="T735" s="6">
        <f>IFERROR(VLOOKUP(D735,'[1]2020 год'!$C:$J,8,0),IFERROR(VLOOKUP(D735,'[1]2020 год'!$C:$J,7,0),""))</f>
        <v>171952</v>
      </c>
    </row>
    <row r="736" spans="1:20" ht="42.6" thickTop="1" thickBot="1" x14ac:dyDescent="0.3">
      <c r="A736" s="107">
        <v>732</v>
      </c>
      <c r="B736" s="108" t="s">
        <v>814</v>
      </c>
      <c r="C736" s="108" t="s">
        <v>1285</v>
      </c>
      <c r="D736" s="108" t="s">
        <v>821</v>
      </c>
      <c r="E736" s="124">
        <v>10249</v>
      </c>
      <c r="F736" s="109" t="s">
        <v>1230</v>
      </c>
      <c r="G736" s="110" t="s">
        <v>1230</v>
      </c>
      <c r="H736" s="110" t="s">
        <v>1230</v>
      </c>
      <c r="I736" s="111" t="s">
        <v>1333</v>
      </c>
      <c r="J736" s="110" t="s">
        <v>1210</v>
      </c>
      <c r="K736" s="110" t="s">
        <v>1230</v>
      </c>
      <c r="L736" s="112">
        <v>3</v>
      </c>
      <c r="M736" s="112">
        <v>0</v>
      </c>
      <c r="N736" s="112">
        <v>1</v>
      </c>
      <c r="O736" s="110" t="s">
        <v>1210</v>
      </c>
      <c r="P736" s="110" t="s">
        <v>1230</v>
      </c>
      <c r="Q736" s="117"/>
      <c r="R736" s="113" t="s">
        <v>42</v>
      </c>
      <c r="S736" s="101" t="str">
        <f t="shared" si="12"/>
        <v>Ok</v>
      </c>
      <c r="T736" s="6">
        <f>IFERROR(VLOOKUP(D736,'[1]2020 год'!$C:$J,8,0),IFERROR(VLOOKUP(D736,'[1]2020 год'!$C:$J,7,0),""))</f>
        <v>10249</v>
      </c>
    </row>
    <row r="737" spans="1:20" ht="42.6" thickTop="1" thickBot="1" x14ac:dyDescent="0.3">
      <c r="A737" s="107">
        <v>733</v>
      </c>
      <c r="B737" s="108" t="s">
        <v>814</v>
      </c>
      <c r="C737" s="108" t="s">
        <v>1285</v>
      </c>
      <c r="D737" s="108" t="s">
        <v>822</v>
      </c>
      <c r="E737" s="124">
        <v>63771</v>
      </c>
      <c r="F737" s="109" t="s">
        <v>1230</v>
      </c>
      <c r="G737" s="110" t="s">
        <v>1230</v>
      </c>
      <c r="H737" s="110" t="s">
        <v>1230</v>
      </c>
      <c r="I737" s="111" t="s">
        <v>1333</v>
      </c>
      <c r="J737" s="110" t="s">
        <v>1210</v>
      </c>
      <c r="K737" s="110" t="s">
        <v>1230</v>
      </c>
      <c r="L737" s="112">
        <v>3</v>
      </c>
      <c r="M737" s="112">
        <v>0</v>
      </c>
      <c r="N737" s="112">
        <v>1</v>
      </c>
      <c r="O737" s="110" t="s">
        <v>1210</v>
      </c>
      <c r="P737" s="110" t="s">
        <v>1230</v>
      </c>
      <c r="Q737" s="117"/>
      <c r="R737" s="113" t="s">
        <v>42</v>
      </c>
      <c r="S737" s="101" t="str">
        <f t="shared" si="12"/>
        <v>Ok</v>
      </c>
      <c r="T737" s="6">
        <f>IFERROR(VLOOKUP(D737,'[1]2020 год'!$C:$J,8,0),IFERROR(VLOOKUP(D737,'[1]2020 год'!$C:$J,7,0),""))</f>
        <v>63771</v>
      </c>
    </row>
    <row r="738" spans="1:20" ht="42.6" thickTop="1" thickBot="1" x14ac:dyDescent="0.3">
      <c r="A738" s="107">
        <v>734</v>
      </c>
      <c r="B738" s="108" t="s">
        <v>814</v>
      </c>
      <c r="C738" s="108" t="s">
        <v>1285</v>
      </c>
      <c r="D738" s="108" t="s">
        <v>823</v>
      </c>
      <c r="E738" s="124">
        <v>46899</v>
      </c>
      <c r="F738" s="109" t="s">
        <v>1230</v>
      </c>
      <c r="G738" s="110" t="s">
        <v>1230</v>
      </c>
      <c r="H738" s="110" t="s">
        <v>1230</v>
      </c>
      <c r="I738" s="111" t="s">
        <v>1333</v>
      </c>
      <c r="J738" s="110" t="s">
        <v>1210</v>
      </c>
      <c r="K738" s="110" t="s">
        <v>1230</v>
      </c>
      <c r="L738" s="112">
        <v>3</v>
      </c>
      <c r="M738" s="112">
        <v>0</v>
      </c>
      <c r="N738" s="112">
        <v>1</v>
      </c>
      <c r="O738" s="110" t="s">
        <v>1210</v>
      </c>
      <c r="P738" s="110" t="s">
        <v>1230</v>
      </c>
      <c r="Q738" s="117"/>
      <c r="R738" s="113" t="s">
        <v>42</v>
      </c>
      <c r="S738" s="101" t="str">
        <f t="shared" si="12"/>
        <v>Ok</v>
      </c>
      <c r="T738" s="6">
        <f>IFERROR(VLOOKUP(D738,'[1]2020 год'!$C:$J,8,0),IFERROR(VLOOKUP(D738,'[1]2020 год'!$C:$J,7,0),""))</f>
        <v>46899</v>
      </c>
    </row>
    <row r="739" spans="1:20" ht="42.6" thickTop="1" thickBot="1" x14ac:dyDescent="0.3">
      <c r="A739" s="107">
        <v>735</v>
      </c>
      <c r="B739" s="108" t="s">
        <v>814</v>
      </c>
      <c r="C739" s="108" t="s">
        <v>1285</v>
      </c>
      <c r="D739" s="108" t="s">
        <v>824</v>
      </c>
      <c r="E739" s="124">
        <v>17660</v>
      </c>
      <c r="F739" s="109" t="s">
        <v>1230</v>
      </c>
      <c r="G739" s="110" t="s">
        <v>1230</v>
      </c>
      <c r="H739" s="110" t="s">
        <v>1230</v>
      </c>
      <c r="I739" s="111" t="s">
        <v>1333</v>
      </c>
      <c r="J739" s="110" t="s">
        <v>1210</v>
      </c>
      <c r="K739" s="110" t="s">
        <v>1230</v>
      </c>
      <c r="L739" s="112">
        <v>3</v>
      </c>
      <c r="M739" s="112">
        <v>0</v>
      </c>
      <c r="N739" s="112">
        <v>1</v>
      </c>
      <c r="O739" s="110" t="s">
        <v>1210</v>
      </c>
      <c r="P739" s="110" t="s">
        <v>1230</v>
      </c>
      <c r="Q739" s="117"/>
      <c r="R739" s="113" t="s">
        <v>42</v>
      </c>
      <c r="S739" s="101" t="str">
        <f t="shared" si="12"/>
        <v>Ok</v>
      </c>
      <c r="T739" s="6">
        <f>IFERROR(VLOOKUP(D739,'[1]2020 год'!$C:$J,8,0),IFERROR(VLOOKUP(D739,'[1]2020 год'!$C:$J,7,0),""))</f>
        <v>17660</v>
      </c>
    </row>
    <row r="740" spans="1:20" ht="42.6" thickTop="1" thickBot="1" x14ac:dyDescent="0.3">
      <c r="A740" s="107">
        <v>736</v>
      </c>
      <c r="B740" s="108" t="s">
        <v>814</v>
      </c>
      <c r="C740" s="108" t="s">
        <v>1285</v>
      </c>
      <c r="D740" s="108" t="s">
        <v>825</v>
      </c>
      <c r="E740" s="124">
        <v>18561</v>
      </c>
      <c r="F740" s="109" t="s">
        <v>1230</v>
      </c>
      <c r="G740" s="110" t="s">
        <v>1230</v>
      </c>
      <c r="H740" s="110" t="s">
        <v>1230</v>
      </c>
      <c r="I740" s="111" t="s">
        <v>1333</v>
      </c>
      <c r="J740" s="110" t="s">
        <v>1210</v>
      </c>
      <c r="K740" s="110" t="s">
        <v>1230</v>
      </c>
      <c r="L740" s="112">
        <v>3</v>
      </c>
      <c r="M740" s="112">
        <v>0</v>
      </c>
      <c r="N740" s="112">
        <v>1</v>
      </c>
      <c r="O740" s="110" t="s">
        <v>1210</v>
      </c>
      <c r="P740" s="110" t="s">
        <v>1230</v>
      </c>
      <c r="Q740" s="117"/>
      <c r="R740" s="113" t="s">
        <v>42</v>
      </c>
      <c r="S740" s="101" t="str">
        <f t="shared" si="12"/>
        <v>Ok</v>
      </c>
      <c r="T740" s="6">
        <f>IFERROR(VLOOKUP(D740,'[1]2020 год'!$C:$J,8,0),IFERROR(VLOOKUP(D740,'[1]2020 год'!$C:$J,7,0),""))</f>
        <v>18561</v>
      </c>
    </row>
    <row r="741" spans="1:20" ht="42.6" thickTop="1" thickBot="1" x14ac:dyDescent="0.3">
      <c r="A741" s="107">
        <v>737</v>
      </c>
      <c r="B741" s="108" t="s">
        <v>814</v>
      </c>
      <c r="C741" s="108" t="s">
        <v>1285</v>
      </c>
      <c r="D741" s="108" t="s">
        <v>826</v>
      </c>
      <c r="E741" s="124">
        <v>24217</v>
      </c>
      <c r="F741" s="109" t="s">
        <v>1230</v>
      </c>
      <c r="G741" s="110" t="s">
        <v>1230</v>
      </c>
      <c r="H741" s="110" t="s">
        <v>1230</v>
      </c>
      <c r="I741" s="111" t="s">
        <v>1333</v>
      </c>
      <c r="J741" s="110" t="s">
        <v>1210</v>
      </c>
      <c r="K741" s="110" t="s">
        <v>1230</v>
      </c>
      <c r="L741" s="112">
        <v>3</v>
      </c>
      <c r="M741" s="112">
        <v>0</v>
      </c>
      <c r="N741" s="112">
        <v>1</v>
      </c>
      <c r="O741" s="110" t="s">
        <v>1210</v>
      </c>
      <c r="P741" s="110" t="s">
        <v>1230</v>
      </c>
      <c r="Q741" s="117"/>
      <c r="R741" s="113" t="s">
        <v>42</v>
      </c>
      <c r="S741" s="101" t="str">
        <f t="shared" si="12"/>
        <v>Ok</v>
      </c>
      <c r="T741" s="6">
        <f>IFERROR(VLOOKUP(D741,'[1]2020 год'!$C:$J,8,0),IFERROR(VLOOKUP(D741,'[1]2020 год'!$C:$J,7,0),""))</f>
        <v>24217</v>
      </c>
    </row>
    <row r="742" spans="1:20" ht="42.6" thickTop="1" thickBot="1" x14ac:dyDescent="0.3">
      <c r="A742" s="107">
        <v>738</v>
      </c>
      <c r="B742" s="108" t="s">
        <v>814</v>
      </c>
      <c r="C742" s="108" t="s">
        <v>1285</v>
      </c>
      <c r="D742" s="108" t="s">
        <v>827</v>
      </c>
      <c r="E742" s="124">
        <v>18070</v>
      </c>
      <c r="F742" s="109" t="s">
        <v>1230</v>
      </c>
      <c r="G742" s="110" t="s">
        <v>1230</v>
      </c>
      <c r="H742" s="110" t="s">
        <v>1230</v>
      </c>
      <c r="I742" s="111" t="s">
        <v>1333</v>
      </c>
      <c r="J742" s="110" t="s">
        <v>1210</v>
      </c>
      <c r="K742" s="110" t="s">
        <v>1230</v>
      </c>
      <c r="L742" s="112">
        <v>3</v>
      </c>
      <c r="M742" s="112">
        <v>0</v>
      </c>
      <c r="N742" s="112">
        <v>1</v>
      </c>
      <c r="O742" s="110" t="s">
        <v>1210</v>
      </c>
      <c r="P742" s="110" t="s">
        <v>1230</v>
      </c>
      <c r="Q742" s="117"/>
      <c r="R742" s="113" t="s">
        <v>42</v>
      </c>
      <c r="S742" s="101" t="str">
        <f t="shared" si="12"/>
        <v>Ok</v>
      </c>
      <c r="T742" s="6">
        <f>IFERROR(VLOOKUP(D742,'[1]2020 год'!$C:$J,8,0),IFERROR(VLOOKUP(D742,'[1]2020 год'!$C:$J,7,0),""))</f>
        <v>18070</v>
      </c>
    </row>
    <row r="743" spans="1:20" ht="42.6" thickTop="1" thickBot="1" x14ac:dyDescent="0.3">
      <c r="A743" s="107">
        <v>739</v>
      </c>
      <c r="B743" s="108" t="s">
        <v>814</v>
      </c>
      <c r="C743" s="108" t="s">
        <v>1285</v>
      </c>
      <c r="D743" s="108" t="s">
        <v>828</v>
      </c>
      <c r="E743" s="124">
        <v>10323</v>
      </c>
      <c r="F743" s="109" t="s">
        <v>1230</v>
      </c>
      <c r="G743" s="110" t="s">
        <v>1230</v>
      </c>
      <c r="H743" s="110" t="s">
        <v>1230</v>
      </c>
      <c r="I743" s="111" t="s">
        <v>1333</v>
      </c>
      <c r="J743" s="110" t="s">
        <v>1210</v>
      </c>
      <c r="K743" s="110" t="s">
        <v>1230</v>
      </c>
      <c r="L743" s="112">
        <v>3</v>
      </c>
      <c r="M743" s="112">
        <v>0</v>
      </c>
      <c r="N743" s="112">
        <v>1</v>
      </c>
      <c r="O743" s="110" t="s">
        <v>1210</v>
      </c>
      <c r="P743" s="110" t="s">
        <v>1230</v>
      </c>
      <c r="Q743" s="117"/>
      <c r="R743" s="113" t="s">
        <v>42</v>
      </c>
      <c r="S743" s="101" t="str">
        <f t="shared" si="12"/>
        <v>Ok</v>
      </c>
      <c r="T743" s="6">
        <f>IFERROR(VLOOKUP(D743,'[1]2020 год'!$C:$J,8,0),IFERROR(VLOOKUP(D743,'[1]2020 год'!$C:$J,7,0),""))</f>
        <v>10323</v>
      </c>
    </row>
    <row r="744" spans="1:20" ht="42.6" thickTop="1" thickBot="1" x14ac:dyDescent="0.3">
      <c r="A744" s="107">
        <v>740</v>
      </c>
      <c r="B744" s="108" t="s">
        <v>814</v>
      </c>
      <c r="C744" s="108" t="s">
        <v>1285</v>
      </c>
      <c r="D744" s="108" t="s">
        <v>829</v>
      </c>
      <c r="E744" s="124">
        <v>88319</v>
      </c>
      <c r="F744" s="109" t="s">
        <v>1230</v>
      </c>
      <c r="G744" s="110" t="s">
        <v>1230</v>
      </c>
      <c r="H744" s="110" t="s">
        <v>1230</v>
      </c>
      <c r="I744" s="111" t="s">
        <v>1333</v>
      </c>
      <c r="J744" s="110" t="s">
        <v>1210</v>
      </c>
      <c r="K744" s="110" t="s">
        <v>1230</v>
      </c>
      <c r="L744" s="112">
        <v>3</v>
      </c>
      <c r="M744" s="112">
        <v>0</v>
      </c>
      <c r="N744" s="112">
        <v>1</v>
      </c>
      <c r="O744" s="110" t="s">
        <v>1210</v>
      </c>
      <c r="P744" s="110" t="s">
        <v>1230</v>
      </c>
      <c r="Q744" s="117"/>
      <c r="R744" s="113" t="s">
        <v>42</v>
      </c>
      <c r="S744" s="101" t="str">
        <f t="shared" si="12"/>
        <v>Ok</v>
      </c>
      <c r="T744" s="6">
        <f>IFERROR(VLOOKUP(D744,'[1]2020 год'!$C:$J,8,0),IFERROR(VLOOKUP(D744,'[1]2020 год'!$C:$J,7,0),""))</f>
        <v>88319</v>
      </c>
    </row>
    <row r="745" spans="1:20" ht="42.6" thickTop="1" thickBot="1" x14ac:dyDescent="0.3">
      <c r="A745" s="107">
        <v>741</v>
      </c>
      <c r="B745" s="108" t="s">
        <v>814</v>
      </c>
      <c r="C745" s="108" t="s">
        <v>1285</v>
      </c>
      <c r="D745" s="108" t="s">
        <v>830</v>
      </c>
      <c r="E745" s="124">
        <v>17055</v>
      </c>
      <c r="F745" s="109" t="s">
        <v>1230</v>
      </c>
      <c r="G745" s="110" t="s">
        <v>1230</v>
      </c>
      <c r="H745" s="110" t="s">
        <v>1230</v>
      </c>
      <c r="I745" s="111" t="s">
        <v>1333</v>
      </c>
      <c r="J745" s="110" t="s">
        <v>1210</v>
      </c>
      <c r="K745" s="110" t="s">
        <v>1230</v>
      </c>
      <c r="L745" s="112">
        <v>3</v>
      </c>
      <c r="M745" s="112">
        <v>0</v>
      </c>
      <c r="N745" s="112">
        <v>1</v>
      </c>
      <c r="O745" s="110" t="s">
        <v>1210</v>
      </c>
      <c r="P745" s="110" t="s">
        <v>1230</v>
      </c>
      <c r="Q745" s="117"/>
      <c r="R745" s="113" t="s">
        <v>42</v>
      </c>
      <c r="S745" s="101" t="str">
        <f t="shared" si="12"/>
        <v>Ok</v>
      </c>
      <c r="T745" s="6">
        <f>IFERROR(VLOOKUP(D745,'[1]2020 год'!$C:$J,8,0),IFERROR(VLOOKUP(D745,'[1]2020 год'!$C:$J,7,0),""))</f>
        <v>17055</v>
      </c>
    </row>
    <row r="746" spans="1:20" ht="42.6" thickTop="1" thickBot="1" x14ac:dyDescent="0.3">
      <c r="A746" s="107">
        <v>742</v>
      </c>
      <c r="B746" s="108" t="s">
        <v>814</v>
      </c>
      <c r="C746" s="108" t="s">
        <v>1285</v>
      </c>
      <c r="D746" s="108" t="s">
        <v>831</v>
      </c>
      <c r="E746" s="124">
        <v>37787</v>
      </c>
      <c r="F746" s="109" t="s">
        <v>1230</v>
      </c>
      <c r="G746" s="110" t="s">
        <v>1230</v>
      </c>
      <c r="H746" s="110" t="s">
        <v>1230</v>
      </c>
      <c r="I746" s="111" t="s">
        <v>1333</v>
      </c>
      <c r="J746" s="110" t="s">
        <v>1210</v>
      </c>
      <c r="K746" s="110" t="s">
        <v>1230</v>
      </c>
      <c r="L746" s="112">
        <v>3</v>
      </c>
      <c r="M746" s="112">
        <v>0</v>
      </c>
      <c r="N746" s="112">
        <v>1</v>
      </c>
      <c r="O746" s="110" t="s">
        <v>1210</v>
      </c>
      <c r="P746" s="110" t="s">
        <v>1230</v>
      </c>
      <c r="Q746" s="117"/>
      <c r="R746" s="113" t="s">
        <v>42</v>
      </c>
      <c r="S746" s="101" t="str">
        <f t="shared" si="12"/>
        <v>Ok</v>
      </c>
      <c r="T746" s="6">
        <f>IFERROR(VLOOKUP(D746,'[1]2020 год'!$C:$J,8,0),IFERROR(VLOOKUP(D746,'[1]2020 год'!$C:$J,7,0),""))</f>
        <v>37787</v>
      </c>
    </row>
    <row r="747" spans="1:20" ht="42.6" thickTop="1" thickBot="1" x14ac:dyDescent="0.3">
      <c r="A747" s="107">
        <v>743</v>
      </c>
      <c r="B747" s="108" t="s">
        <v>814</v>
      </c>
      <c r="C747" s="108" t="s">
        <v>1285</v>
      </c>
      <c r="D747" s="108" t="s">
        <v>832</v>
      </c>
      <c r="E747" s="124">
        <v>10423</v>
      </c>
      <c r="F747" s="109" t="s">
        <v>1230</v>
      </c>
      <c r="G747" s="110" t="s">
        <v>1230</v>
      </c>
      <c r="H747" s="110" t="s">
        <v>1230</v>
      </c>
      <c r="I747" s="111" t="s">
        <v>1333</v>
      </c>
      <c r="J747" s="110" t="s">
        <v>1210</v>
      </c>
      <c r="K747" s="110" t="s">
        <v>1230</v>
      </c>
      <c r="L747" s="112">
        <v>3</v>
      </c>
      <c r="M747" s="112">
        <v>0</v>
      </c>
      <c r="N747" s="112">
        <v>1</v>
      </c>
      <c r="O747" s="110" t="s">
        <v>1210</v>
      </c>
      <c r="P747" s="110" t="s">
        <v>1230</v>
      </c>
      <c r="Q747" s="117"/>
      <c r="R747" s="113" t="s">
        <v>42</v>
      </c>
      <c r="S747" s="101" t="str">
        <f t="shared" si="12"/>
        <v>Ok</v>
      </c>
      <c r="T747" s="6">
        <f>IFERROR(VLOOKUP(D747,'[1]2020 год'!$C:$J,8,0),IFERROR(VLOOKUP(D747,'[1]2020 год'!$C:$J,7,0),""))</f>
        <v>10423</v>
      </c>
    </row>
    <row r="748" spans="1:20" ht="42.6" thickTop="1" thickBot="1" x14ac:dyDescent="0.3">
      <c r="A748" s="107">
        <v>744</v>
      </c>
      <c r="B748" s="108" t="s">
        <v>814</v>
      </c>
      <c r="C748" s="108" t="s">
        <v>1285</v>
      </c>
      <c r="D748" s="108" t="s">
        <v>833</v>
      </c>
      <c r="E748" s="124">
        <v>13692</v>
      </c>
      <c r="F748" s="109" t="s">
        <v>1230</v>
      </c>
      <c r="G748" s="110" t="s">
        <v>1230</v>
      </c>
      <c r="H748" s="110" t="s">
        <v>1230</v>
      </c>
      <c r="I748" s="111" t="s">
        <v>1333</v>
      </c>
      <c r="J748" s="110" t="s">
        <v>1210</v>
      </c>
      <c r="K748" s="110" t="s">
        <v>1230</v>
      </c>
      <c r="L748" s="112">
        <v>3</v>
      </c>
      <c r="M748" s="112">
        <v>0</v>
      </c>
      <c r="N748" s="112">
        <v>1</v>
      </c>
      <c r="O748" s="110" t="s">
        <v>1210</v>
      </c>
      <c r="P748" s="110" t="s">
        <v>1230</v>
      </c>
      <c r="Q748" s="117"/>
      <c r="R748" s="113" t="s">
        <v>42</v>
      </c>
      <c r="S748" s="101" t="str">
        <f t="shared" si="12"/>
        <v>Ok</v>
      </c>
      <c r="T748" s="6">
        <f>IFERROR(VLOOKUP(D748,'[1]2020 год'!$C:$J,8,0),IFERROR(VLOOKUP(D748,'[1]2020 год'!$C:$J,7,0),""))</f>
        <v>13692</v>
      </c>
    </row>
    <row r="749" spans="1:20" ht="42.6" thickTop="1" thickBot="1" x14ac:dyDescent="0.3">
      <c r="A749" s="107">
        <v>745</v>
      </c>
      <c r="B749" s="108" t="s">
        <v>814</v>
      </c>
      <c r="C749" s="108" t="s">
        <v>1285</v>
      </c>
      <c r="D749" s="108" t="s">
        <v>834</v>
      </c>
      <c r="E749" s="124">
        <v>15489</v>
      </c>
      <c r="F749" s="109" t="s">
        <v>1230</v>
      </c>
      <c r="G749" s="110" t="s">
        <v>1230</v>
      </c>
      <c r="H749" s="110" t="s">
        <v>1230</v>
      </c>
      <c r="I749" s="111" t="s">
        <v>1333</v>
      </c>
      <c r="J749" s="110" t="s">
        <v>1210</v>
      </c>
      <c r="K749" s="110" t="s">
        <v>1230</v>
      </c>
      <c r="L749" s="112">
        <v>3</v>
      </c>
      <c r="M749" s="112">
        <v>0</v>
      </c>
      <c r="N749" s="112">
        <v>1</v>
      </c>
      <c r="O749" s="110" t="s">
        <v>1210</v>
      </c>
      <c r="P749" s="110" t="s">
        <v>1230</v>
      </c>
      <c r="Q749" s="117"/>
      <c r="R749" s="113" t="s">
        <v>42</v>
      </c>
      <c r="S749" s="101" t="str">
        <f t="shared" si="12"/>
        <v>Ok</v>
      </c>
      <c r="T749" s="6">
        <f>IFERROR(VLOOKUP(D749,'[1]2020 год'!$C:$J,8,0),IFERROR(VLOOKUP(D749,'[1]2020 год'!$C:$J,7,0),""))</f>
        <v>15489</v>
      </c>
    </row>
    <row r="750" spans="1:20" ht="42.6" thickTop="1" thickBot="1" x14ac:dyDescent="0.3">
      <c r="A750" s="107">
        <v>746</v>
      </c>
      <c r="B750" s="108" t="s">
        <v>814</v>
      </c>
      <c r="C750" s="108" t="s">
        <v>1285</v>
      </c>
      <c r="D750" s="108" t="s">
        <v>835</v>
      </c>
      <c r="E750" s="124">
        <v>35208</v>
      </c>
      <c r="F750" s="109" t="s">
        <v>1230</v>
      </c>
      <c r="G750" s="110" t="s">
        <v>1230</v>
      </c>
      <c r="H750" s="110" t="s">
        <v>1230</v>
      </c>
      <c r="I750" s="111" t="s">
        <v>1333</v>
      </c>
      <c r="J750" s="110" t="s">
        <v>1210</v>
      </c>
      <c r="K750" s="110" t="s">
        <v>1230</v>
      </c>
      <c r="L750" s="112">
        <v>3</v>
      </c>
      <c r="M750" s="112">
        <v>0</v>
      </c>
      <c r="N750" s="112">
        <v>1</v>
      </c>
      <c r="O750" s="110" t="s">
        <v>1210</v>
      </c>
      <c r="P750" s="110" t="s">
        <v>1230</v>
      </c>
      <c r="Q750" s="117"/>
      <c r="R750" s="113" t="s">
        <v>42</v>
      </c>
      <c r="S750" s="101" t="str">
        <f t="shared" si="12"/>
        <v>Ok</v>
      </c>
      <c r="T750" s="6">
        <f>IFERROR(VLOOKUP(D750,'[1]2020 год'!$C:$J,8,0),IFERROR(VLOOKUP(D750,'[1]2020 год'!$C:$J,7,0),""))</f>
        <v>35208</v>
      </c>
    </row>
    <row r="751" spans="1:20" ht="42.6" thickTop="1" thickBot="1" x14ac:dyDescent="0.3">
      <c r="A751" s="107">
        <v>747</v>
      </c>
      <c r="B751" s="108" t="s">
        <v>814</v>
      </c>
      <c r="C751" s="108" t="s">
        <v>1285</v>
      </c>
      <c r="D751" s="108" t="s">
        <v>836</v>
      </c>
      <c r="E751" s="124">
        <v>24822</v>
      </c>
      <c r="F751" s="109" t="s">
        <v>1230</v>
      </c>
      <c r="G751" s="110" t="s">
        <v>1230</v>
      </c>
      <c r="H751" s="110" t="s">
        <v>1230</v>
      </c>
      <c r="I751" s="111" t="s">
        <v>1333</v>
      </c>
      <c r="J751" s="110" t="s">
        <v>1210</v>
      </c>
      <c r="K751" s="110" t="s">
        <v>1230</v>
      </c>
      <c r="L751" s="112">
        <v>3</v>
      </c>
      <c r="M751" s="112">
        <v>0</v>
      </c>
      <c r="N751" s="112">
        <v>1</v>
      </c>
      <c r="O751" s="110" t="s">
        <v>1210</v>
      </c>
      <c r="P751" s="110" t="s">
        <v>1230</v>
      </c>
      <c r="Q751" s="117"/>
      <c r="R751" s="113" t="s">
        <v>42</v>
      </c>
      <c r="S751" s="101" t="str">
        <f t="shared" si="12"/>
        <v>Ok</v>
      </c>
      <c r="T751" s="6">
        <f>IFERROR(VLOOKUP(D751,'[1]2020 год'!$C:$J,8,0),IFERROR(VLOOKUP(D751,'[1]2020 год'!$C:$J,7,0),""))</f>
        <v>24822</v>
      </c>
    </row>
    <row r="752" spans="1:20" ht="42.6" thickTop="1" thickBot="1" x14ac:dyDescent="0.3">
      <c r="A752" s="107">
        <v>748</v>
      </c>
      <c r="B752" s="108" t="s">
        <v>814</v>
      </c>
      <c r="C752" s="108" t="s">
        <v>1286</v>
      </c>
      <c r="D752" s="108" t="s">
        <v>837</v>
      </c>
      <c r="E752" s="124">
        <v>167355</v>
      </c>
      <c r="F752" s="109" t="s">
        <v>1230</v>
      </c>
      <c r="G752" s="110" t="s">
        <v>1230</v>
      </c>
      <c r="H752" s="110" t="s">
        <v>1230</v>
      </c>
      <c r="I752" s="111" t="s">
        <v>1333</v>
      </c>
      <c r="J752" s="110" t="s">
        <v>1210</v>
      </c>
      <c r="K752" s="110" t="s">
        <v>1230</v>
      </c>
      <c r="L752" s="112">
        <v>2</v>
      </c>
      <c r="M752" s="112">
        <v>0</v>
      </c>
      <c r="N752" s="112">
        <v>1</v>
      </c>
      <c r="O752" s="110" t="s">
        <v>1210</v>
      </c>
      <c r="P752" s="110" t="s">
        <v>1230</v>
      </c>
      <c r="Q752" s="117"/>
      <c r="R752" s="113" t="s">
        <v>42</v>
      </c>
      <c r="S752" s="101" t="str">
        <f t="shared" si="12"/>
        <v>Ok</v>
      </c>
      <c r="T752" s="6">
        <f>IFERROR(VLOOKUP(D752,'[1]2020 год'!$C:$J,8,0),IFERROR(VLOOKUP(D752,'[1]2020 год'!$C:$J,7,0),""))</f>
        <v>167355</v>
      </c>
    </row>
    <row r="753" spans="1:20" ht="42.6" thickTop="1" thickBot="1" x14ac:dyDescent="0.3">
      <c r="A753" s="107">
        <v>749</v>
      </c>
      <c r="B753" s="108" t="s">
        <v>814</v>
      </c>
      <c r="C753" s="108" t="s">
        <v>1286</v>
      </c>
      <c r="D753" s="108" t="s">
        <v>838</v>
      </c>
      <c r="E753" s="124">
        <v>107539</v>
      </c>
      <c r="F753" s="109" t="s">
        <v>1230</v>
      </c>
      <c r="G753" s="110" t="s">
        <v>1230</v>
      </c>
      <c r="H753" s="110" t="s">
        <v>1230</v>
      </c>
      <c r="I753" s="111" t="s">
        <v>1333</v>
      </c>
      <c r="J753" s="110" t="s">
        <v>1210</v>
      </c>
      <c r="K753" s="110" t="s">
        <v>1230</v>
      </c>
      <c r="L753" s="112">
        <v>2</v>
      </c>
      <c r="M753" s="112">
        <v>0</v>
      </c>
      <c r="N753" s="112">
        <v>1</v>
      </c>
      <c r="O753" s="110" t="s">
        <v>1210</v>
      </c>
      <c r="P753" s="110" t="s">
        <v>1230</v>
      </c>
      <c r="Q753" s="117"/>
      <c r="R753" s="113" t="s">
        <v>42</v>
      </c>
      <c r="S753" s="101" t="str">
        <f t="shared" si="12"/>
        <v>Ok</v>
      </c>
      <c r="T753" s="6">
        <f>IFERROR(VLOOKUP(D753,'[1]2020 год'!$C:$J,8,0),IFERROR(VLOOKUP(D753,'[1]2020 год'!$C:$J,7,0),""))</f>
        <v>107539</v>
      </c>
    </row>
    <row r="754" spans="1:20" ht="42.6" thickTop="1" thickBot="1" x14ac:dyDescent="0.3">
      <c r="A754" s="107">
        <v>750</v>
      </c>
      <c r="B754" s="108" t="s">
        <v>814</v>
      </c>
      <c r="C754" s="108" t="s">
        <v>1285</v>
      </c>
      <c r="D754" s="108" t="s">
        <v>839</v>
      </c>
      <c r="E754" s="124">
        <v>19012</v>
      </c>
      <c r="F754" s="109" t="s">
        <v>1230</v>
      </c>
      <c r="G754" s="110" t="s">
        <v>1230</v>
      </c>
      <c r="H754" s="110" t="s">
        <v>1230</v>
      </c>
      <c r="I754" s="111" t="s">
        <v>1333</v>
      </c>
      <c r="J754" s="110" t="s">
        <v>1210</v>
      </c>
      <c r="K754" s="110" t="s">
        <v>1230</v>
      </c>
      <c r="L754" s="112">
        <v>3</v>
      </c>
      <c r="M754" s="112">
        <v>0</v>
      </c>
      <c r="N754" s="112">
        <v>1</v>
      </c>
      <c r="O754" s="110" t="s">
        <v>1210</v>
      </c>
      <c r="P754" s="110" t="s">
        <v>1230</v>
      </c>
      <c r="Q754" s="117"/>
      <c r="R754" s="113" t="s">
        <v>42</v>
      </c>
      <c r="S754" s="101" t="str">
        <f t="shared" si="12"/>
        <v>Ok</v>
      </c>
      <c r="T754" s="6">
        <f>IFERROR(VLOOKUP(D754,'[1]2020 год'!$C:$J,8,0),IFERROR(VLOOKUP(D754,'[1]2020 год'!$C:$J,7,0),""))</f>
        <v>19012</v>
      </c>
    </row>
    <row r="755" spans="1:20" ht="42.6" thickTop="1" thickBot="1" x14ac:dyDescent="0.3">
      <c r="A755" s="107">
        <v>751</v>
      </c>
      <c r="B755" s="108" t="s">
        <v>814</v>
      </c>
      <c r="C755" s="108" t="s">
        <v>1285</v>
      </c>
      <c r="D755" s="108" t="s">
        <v>840</v>
      </c>
      <c r="E755" s="124">
        <v>15754</v>
      </c>
      <c r="F755" s="109" t="s">
        <v>1230</v>
      </c>
      <c r="G755" s="110" t="s">
        <v>1230</v>
      </c>
      <c r="H755" s="110" t="s">
        <v>1230</v>
      </c>
      <c r="I755" s="111" t="s">
        <v>1333</v>
      </c>
      <c r="J755" s="110" t="s">
        <v>1210</v>
      </c>
      <c r="K755" s="110" t="s">
        <v>1230</v>
      </c>
      <c r="L755" s="112">
        <v>3</v>
      </c>
      <c r="M755" s="112">
        <v>0</v>
      </c>
      <c r="N755" s="112">
        <v>1</v>
      </c>
      <c r="O755" s="110" t="s">
        <v>1210</v>
      </c>
      <c r="P755" s="110" t="s">
        <v>1230</v>
      </c>
      <c r="Q755" s="117"/>
      <c r="R755" s="113" t="s">
        <v>42</v>
      </c>
      <c r="S755" s="101" t="str">
        <f t="shared" si="12"/>
        <v>Ok</v>
      </c>
      <c r="T755" s="6">
        <f>IFERROR(VLOOKUP(D755,'[1]2020 год'!$C:$J,8,0),IFERROR(VLOOKUP(D755,'[1]2020 год'!$C:$J,7,0),""))</f>
        <v>15754</v>
      </c>
    </row>
    <row r="756" spans="1:20" ht="42.6" thickTop="1" thickBot="1" x14ac:dyDescent="0.3">
      <c r="A756" s="107">
        <v>752</v>
      </c>
      <c r="B756" s="108" t="s">
        <v>814</v>
      </c>
      <c r="C756" s="108" t="s">
        <v>1285</v>
      </c>
      <c r="D756" s="108" t="s">
        <v>841</v>
      </c>
      <c r="E756" s="124">
        <v>10593</v>
      </c>
      <c r="F756" s="109" t="s">
        <v>1230</v>
      </c>
      <c r="G756" s="110" t="s">
        <v>1230</v>
      </c>
      <c r="H756" s="110" t="s">
        <v>1230</v>
      </c>
      <c r="I756" s="111" t="s">
        <v>1333</v>
      </c>
      <c r="J756" s="110" t="s">
        <v>1210</v>
      </c>
      <c r="K756" s="110" t="s">
        <v>1230</v>
      </c>
      <c r="L756" s="112">
        <v>3</v>
      </c>
      <c r="M756" s="112">
        <v>0</v>
      </c>
      <c r="N756" s="112">
        <v>1</v>
      </c>
      <c r="O756" s="110" t="s">
        <v>1210</v>
      </c>
      <c r="P756" s="110" t="s">
        <v>1230</v>
      </c>
      <c r="Q756" s="117"/>
      <c r="R756" s="113" t="s">
        <v>42</v>
      </c>
      <c r="S756" s="101" t="str">
        <f t="shared" si="12"/>
        <v>Ok</v>
      </c>
      <c r="T756" s="6">
        <f>IFERROR(VLOOKUP(D756,'[1]2020 год'!$C:$J,8,0),IFERROR(VLOOKUP(D756,'[1]2020 год'!$C:$J,7,0),""))</f>
        <v>10593</v>
      </c>
    </row>
    <row r="757" spans="1:20" ht="42.6" thickTop="1" thickBot="1" x14ac:dyDescent="0.3">
      <c r="A757" s="107">
        <v>753</v>
      </c>
      <c r="B757" s="108" t="s">
        <v>814</v>
      </c>
      <c r="C757" s="108" t="s">
        <v>1285</v>
      </c>
      <c r="D757" s="108" t="s">
        <v>842</v>
      </c>
      <c r="E757" s="124">
        <v>12369</v>
      </c>
      <c r="F757" s="109" t="s">
        <v>1230</v>
      </c>
      <c r="G757" s="110" t="s">
        <v>1230</v>
      </c>
      <c r="H757" s="110" t="s">
        <v>1230</v>
      </c>
      <c r="I757" s="111" t="s">
        <v>1333</v>
      </c>
      <c r="J757" s="110" t="s">
        <v>1210</v>
      </c>
      <c r="K757" s="110" t="s">
        <v>1230</v>
      </c>
      <c r="L757" s="112">
        <v>3</v>
      </c>
      <c r="M757" s="112">
        <v>0</v>
      </c>
      <c r="N757" s="112">
        <v>1</v>
      </c>
      <c r="O757" s="110" t="s">
        <v>1210</v>
      </c>
      <c r="P757" s="110" t="s">
        <v>1230</v>
      </c>
      <c r="Q757" s="117"/>
      <c r="R757" s="113" t="s">
        <v>42</v>
      </c>
      <c r="S757" s="101" t="str">
        <f t="shared" si="12"/>
        <v>Ok</v>
      </c>
      <c r="T757" s="6">
        <f>IFERROR(VLOOKUP(D757,'[1]2020 год'!$C:$J,8,0),IFERROR(VLOOKUP(D757,'[1]2020 год'!$C:$J,7,0),""))</f>
        <v>12369</v>
      </c>
    </row>
    <row r="758" spans="1:20" ht="42.6" thickTop="1" thickBot="1" x14ac:dyDescent="0.3">
      <c r="A758" s="107">
        <v>754</v>
      </c>
      <c r="B758" s="108" t="s">
        <v>814</v>
      </c>
      <c r="C758" s="108" t="s">
        <v>1285</v>
      </c>
      <c r="D758" s="108" t="s">
        <v>843</v>
      </c>
      <c r="E758" s="124">
        <v>18781</v>
      </c>
      <c r="F758" s="109" t="s">
        <v>1230</v>
      </c>
      <c r="G758" s="110" t="s">
        <v>1230</v>
      </c>
      <c r="H758" s="110" t="s">
        <v>1230</v>
      </c>
      <c r="I758" s="111" t="s">
        <v>1333</v>
      </c>
      <c r="J758" s="110" t="s">
        <v>1210</v>
      </c>
      <c r="K758" s="110" t="s">
        <v>1230</v>
      </c>
      <c r="L758" s="112">
        <v>3</v>
      </c>
      <c r="M758" s="112">
        <v>0</v>
      </c>
      <c r="N758" s="112">
        <v>1</v>
      </c>
      <c r="O758" s="110" t="s">
        <v>1210</v>
      </c>
      <c r="P758" s="110" t="s">
        <v>1230</v>
      </c>
      <c r="Q758" s="117"/>
      <c r="R758" s="113" t="s">
        <v>42</v>
      </c>
      <c r="S758" s="101" t="str">
        <f t="shared" si="12"/>
        <v>Ok</v>
      </c>
      <c r="T758" s="6">
        <f>IFERROR(VLOOKUP(D758,'[1]2020 год'!$C:$J,8,0),IFERROR(VLOOKUP(D758,'[1]2020 год'!$C:$J,7,0),""))</f>
        <v>18781</v>
      </c>
    </row>
    <row r="759" spans="1:20" ht="42.6" thickTop="1" thickBot="1" x14ac:dyDescent="0.3">
      <c r="A759" s="107">
        <v>755</v>
      </c>
      <c r="B759" s="108" t="s">
        <v>814</v>
      </c>
      <c r="C759" s="108" t="s">
        <v>1286</v>
      </c>
      <c r="D759" s="108" t="s">
        <v>844</v>
      </c>
      <c r="E759" s="124">
        <v>1133307</v>
      </c>
      <c r="F759" s="109" t="s">
        <v>1230</v>
      </c>
      <c r="G759" s="110" t="s">
        <v>1230</v>
      </c>
      <c r="H759" s="110" t="s">
        <v>1230</v>
      </c>
      <c r="I759" s="111" t="s">
        <v>1333</v>
      </c>
      <c r="J759" s="110" t="s">
        <v>1210</v>
      </c>
      <c r="K759" s="110" t="s">
        <v>1230</v>
      </c>
      <c r="L759" s="112">
        <v>2</v>
      </c>
      <c r="M759" s="112">
        <v>0</v>
      </c>
      <c r="N759" s="112">
        <v>1</v>
      </c>
      <c r="O759" s="110" t="s">
        <v>1210</v>
      </c>
      <c r="P759" s="110" t="s">
        <v>1230</v>
      </c>
      <c r="Q759" s="117"/>
      <c r="R759" s="113" t="s">
        <v>42</v>
      </c>
      <c r="S759" s="101" t="str">
        <f t="shared" si="12"/>
        <v>Ok</v>
      </c>
      <c r="T759" s="6">
        <f>IFERROR(VLOOKUP(D759,'[1]2020 год'!$C:$J,8,0),IFERROR(VLOOKUP(D759,'[1]2020 год'!$C:$J,7,0),""))</f>
        <v>1133307</v>
      </c>
    </row>
    <row r="760" spans="1:20" ht="42.6" thickTop="1" thickBot="1" x14ac:dyDescent="0.3">
      <c r="A760" s="107">
        <v>756</v>
      </c>
      <c r="B760" s="108" t="s">
        <v>814</v>
      </c>
      <c r="C760" s="108" t="s">
        <v>1285</v>
      </c>
      <c r="D760" s="108" t="s">
        <v>845</v>
      </c>
      <c r="E760" s="124">
        <v>57128</v>
      </c>
      <c r="F760" s="109" t="s">
        <v>1230</v>
      </c>
      <c r="G760" s="110" t="s">
        <v>1230</v>
      </c>
      <c r="H760" s="110" t="s">
        <v>1230</v>
      </c>
      <c r="I760" s="111" t="s">
        <v>1333</v>
      </c>
      <c r="J760" s="110" t="s">
        <v>1210</v>
      </c>
      <c r="K760" s="110" t="s">
        <v>1230</v>
      </c>
      <c r="L760" s="112">
        <v>3</v>
      </c>
      <c r="M760" s="112">
        <v>0</v>
      </c>
      <c r="N760" s="112">
        <v>1</v>
      </c>
      <c r="O760" s="110" t="s">
        <v>1210</v>
      </c>
      <c r="P760" s="110" t="s">
        <v>1230</v>
      </c>
      <c r="Q760" s="117"/>
      <c r="R760" s="113" t="s">
        <v>42</v>
      </c>
      <c r="S760" s="101" t="str">
        <f t="shared" si="12"/>
        <v>Ok</v>
      </c>
      <c r="T760" s="6">
        <f>IFERROR(VLOOKUP(D760,'[1]2020 год'!$C:$J,8,0),IFERROR(VLOOKUP(D760,'[1]2020 год'!$C:$J,7,0),""))</f>
        <v>57128</v>
      </c>
    </row>
    <row r="761" spans="1:20" ht="42.6" thickTop="1" thickBot="1" x14ac:dyDescent="0.3">
      <c r="A761" s="107">
        <v>757</v>
      </c>
      <c r="B761" s="108" t="s">
        <v>814</v>
      </c>
      <c r="C761" s="108" t="s">
        <v>1285</v>
      </c>
      <c r="D761" s="108" t="s">
        <v>846</v>
      </c>
      <c r="E761" s="124">
        <v>13391</v>
      </c>
      <c r="F761" s="109" t="s">
        <v>1230</v>
      </c>
      <c r="G761" s="110" t="s">
        <v>1230</v>
      </c>
      <c r="H761" s="110" t="s">
        <v>1230</v>
      </c>
      <c r="I761" s="111" t="s">
        <v>1333</v>
      </c>
      <c r="J761" s="110" t="s">
        <v>1210</v>
      </c>
      <c r="K761" s="110" t="s">
        <v>1230</v>
      </c>
      <c r="L761" s="112">
        <v>3</v>
      </c>
      <c r="M761" s="112">
        <v>0</v>
      </c>
      <c r="N761" s="112">
        <v>1</v>
      </c>
      <c r="O761" s="110" t="s">
        <v>1210</v>
      </c>
      <c r="P761" s="110" t="s">
        <v>1230</v>
      </c>
      <c r="Q761" s="117"/>
      <c r="R761" s="113" t="s">
        <v>42</v>
      </c>
      <c r="S761" s="101" t="str">
        <f t="shared" si="12"/>
        <v>Ok</v>
      </c>
      <c r="T761" s="6">
        <f>IFERROR(VLOOKUP(D761,'[1]2020 год'!$C:$J,8,0),IFERROR(VLOOKUP(D761,'[1]2020 год'!$C:$J,7,0),""))</f>
        <v>13391</v>
      </c>
    </row>
    <row r="762" spans="1:20" ht="42.6" thickTop="1" thickBot="1" x14ac:dyDescent="0.3">
      <c r="A762" s="107">
        <v>758</v>
      </c>
      <c r="B762" s="108" t="s">
        <v>814</v>
      </c>
      <c r="C762" s="108" t="s">
        <v>1285</v>
      </c>
      <c r="D762" s="108" t="s">
        <v>847</v>
      </c>
      <c r="E762" s="124">
        <v>21896</v>
      </c>
      <c r="F762" s="109" t="s">
        <v>1230</v>
      </c>
      <c r="G762" s="110" t="s">
        <v>1230</v>
      </c>
      <c r="H762" s="110" t="s">
        <v>1230</v>
      </c>
      <c r="I762" s="111" t="s">
        <v>1333</v>
      </c>
      <c r="J762" s="110" t="s">
        <v>1210</v>
      </c>
      <c r="K762" s="110" t="s">
        <v>1230</v>
      </c>
      <c r="L762" s="112">
        <v>3</v>
      </c>
      <c r="M762" s="112">
        <v>0</v>
      </c>
      <c r="N762" s="112">
        <v>1</v>
      </c>
      <c r="O762" s="110" t="s">
        <v>1210</v>
      </c>
      <c r="P762" s="110" t="s">
        <v>1230</v>
      </c>
      <c r="Q762" s="117"/>
      <c r="R762" s="113" t="s">
        <v>42</v>
      </c>
      <c r="S762" s="101" t="str">
        <f t="shared" si="12"/>
        <v>Ok</v>
      </c>
      <c r="T762" s="6">
        <f>IFERROR(VLOOKUP(D762,'[1]2020 год'!$C:$J,8,0),IFERROR(VLOOKUP(D762,'[1]2020 год'!$C:$J,7,0),""))</f>
        <v>21896</v>
      </c>
    </row>
    <row r="763" spans="1:20" ht="42.6" thickTop="1" thickBot="1" x14ac:dyDescent="0.3">
      <c r="A763" s="107">
        <v>759</v>
      </c>
      <c r="B763" s="108" t="s">
        <v>814</v>
      </c>
      <c r="C763" s="108" t="s">
        <v>1286</v>
      </c>
      <c r="D763" s="108" t="s">
        <v>848</v>
      </c>
      <c r="E763" s="124">
        <v>248664</v>
      </c>
      <c r="F763" s="109" t="s">
        <v>1230</v>
      </c>
      <c r="G763" s="110" t="s">
        <v>1230</v>
      </c>
      <c r="H763" s="110" t="s">
        <v>1230</v>
      </c>
      <c r="I763" s="111" t="s">
        <v>1333</v>
      </c>
      <c r="J763" s="110" t="s">
        <v>1210</v>
      </c>
      <c r="K763" s="110" t="s">
        <v>1230</v>
      </c>
      <c r="L763" s="112">
        <v>2</v>
      </c>
      <c r="M763" s="112">
        <v>0</v>
      </c>
      <c r="N763" s="112">
        <v>1</v>
      </c>
      <c r="O763" s="110" t="s">
        <v>1210</v>
      </c>
      <c r="P763" s="110" t="s">
        <v>1230</v>
      </c>
      <c r="Q763" s="117"/>
      <c r="R763" s="113" t="s">
        <v>42</v>
      </c>
      <c r="S763" s="101" t="str">
        <f t="shared" si="12"/>
        <v>Ok</v>
      </c>
      <c r="T763" s="6">
        <f>IFERROR(VLOOKUP(D763,'[1]2020 год'!$C:$J,8,0),IFERROR(VLOOKUP(D763,'[1]2020 год'!$C:$J,7,0),""))</f>
        <v>248664</v>
      </c>
    </row>
    <row r="764" spans="1:20" ht="42.6" thickTop="1" thickBot="1" x14ac:dyDescent="0.3">
      <c r="A764" s="107">
        <v>760</v>
      </c>
      <c r="B764" s="108" t="s">
        <v>814</v>
      </c>
      <c r="C764" s="108" t="s">
        <v>1285</v>
      </c>
      <c r="D764" s="108" t="s">
        <v>849</v>
      </c>
      <c r="E764" s="124">
        <v>11204</v>
      </c>
      <c r="F764" s="109" t="s">
        <v>1230</v>
      </c>
      <c r="G764" s="110" t="s">
        <v>1230</v>
      </c>
      <c r="H764" s="110" t="s">
        <v>1230</v>
      </c>
      <c r="I764" s="111" t="s">
        <v>1333</v>
      </c>
      <c r="J764" s="110" t="s">
        <v>1210</v>
      </c>
      <c r="K764" s="110" t="s">
        <v>1230</v>
      </c>
      <c r="L764" s="112">
        <v>3</v>
      </c>
      <c r="M764" s="112">
        <v>0</v>
      </c>
      <c r="N764" s="112">
        <v>1</v>
      </c>
      <c r="O764" s="110" t="s">
        <v>1210</v>
      </c>
      <c r="P764" s="110" t="s">
        <v>1230</v>
      </c>
      <c r="Q764" s="117"/>
      <c r="R764" s="113" t="s">
        <v>42</v>
      </c>
      <c r="S764" s="101" t="str">
        <f t="shared" si="12"/>
        <v>Ok</v>
      </c>
      <c r="T764" s="6">
        <f>IFERROR(VLOOKUP(D764,'[1]2020 год'!$C:$J,8,0),IFERROR(VLOOKUP(D764,'[1]2020 год'!$C:$J,7,0),""))</f>
        <v>11204</v>
      </c>
    </row>
    <row r="765" spans="1:20" ht="42.6" thickTop="1" thickBot="1" x14ac:dyDescent="0.3">
      <c r="A765" s="107">
        <v>761</v>
      </c>
      <c r="B765" s="108" t="s">
        <v>814</v>
      </c>
      <c r="C765" s="108" t="s">
        <v>1285</v>
      </c>
      <c r="D765" s="108" t="s">
        <v>850</v>
      </c>
      <c r="E765" s="124">
        <v>10053</v>
      </c>
      <c r="F765" s="109" t="s">
        <v>1230</v>
      </c>
      <c r="G765" s="110" t="s">
        <v>1230</v>
      </c>
      <c r="H765" s="110" t="s">
        <v>1230</v>
      </c>
      <c r="I765" s="111" t="s">
        <v>1333</v>
      </c>
      <c r="J765" s="110" t="s">
        <v>1210</v>
      </c>
      <c r="K765" s="110" t="s">
        <v>1230</v>
      </c>
      <c r="L765" s="112">
        <v>3</v>
      </c>
      <c r="M765" s="112">
        <v>0</v>
      </c>
      <c r="N765" s="112">
        <v>1</v>
      </c>
      <c r="O765" s="110" t="s">
        <v>1210</v>
      </c>
      <c r="P765" s="110" t="s">
        <v>1230</v>
      </c>
      <c r="Q765" s="117"/>
      <c r="R765" s="113" t="s">
        <v>42</v>
      </c>
      <c r="S765" s="101" t="str">
        <f t="shared" si="12"/>
        <v>Ok</v>
      </c>
      <c r="T765" s="6">
        <f>IFERROR(VLOOKUP(D765,'[1]2020 год'!$C:$J,8,0),IFERROR(VLOOKUP(D765,'[1]2020 год'!$C:$J,7,0),""))</f>
        <v>10053</v>
      </c>
    </row>
    <row r="766" spans="1:20" ht="42.6" thickTop="1" thickBot="1" x14ac:dyDescent="0.3">
      <c r="A766" s="107">
        <v>762</v>
      </c>
      <c r="B766" s="108" t="s">
        <v>814</v>
      </c>
      <c r="C766" s="108" t="s">
        <v>1285</v>
      </c>
      <c r="D766" s="108" t="s">
        <v>851</v>
      </c>
      <c r="E766" s="124">
        <v>14421</v>
      </c>
      <c r="F766" s="109" t="s">
        <v>1230</v>
      </c>
      <c r="G766" s="110" t="s">
        <v>1230</v>
      </c>
      <c r="H766" s="110" t="s">
        <v>1230</v>
      </c>
      <c r="I766" s="111" t="s">
        <v>1333</v>
      </c>
      <c r="J766" s="110" t="s">
        <v>1210</v>
      </c>
      <c r="K766" s="110" t="s">
        <v>1230</v>
      </c>
      <c r="L766" s="112">
        <v>3</v>
      </c>
      <c r="M766" s="112">
        <v>0</v>
      </c>
      <c r="N766" s="112">
        <v>1</v>
      </c>
      <c r="O766" s="110" t="s">
        <v>1210</v>
      </c>
      <c r="P766" s="110" t="s">
        <v>1230</v>
      </c>
      <c r="Q766" s="117"/>
      <c r="R766" s="113" t="s">
        <v>42</v>
      </c>
      <c r="S766" s="101" t="str">
        <f t="shared" si="12"/>
        <v>Ok</v>
      </c>
      <c r="T766" s="6">
        <f>IFERROR(VLOOKUP(D766,'[1]2020 год'!$C:$J,8,0),IFERROR(VLOOKUP(D766,'[1]2020 год'!$C:$J,7,0),""))</f>
        <v>14421</v>
      </c>
    </row>
    <row r="767" spans="1:20" ht="42.6" thickTop="1" thickBot="1" x14ac:dyDescent="0.3">
      <c r="A767" s="107">
        <v>763</v>
      </c>
      <c r="B767" s="108" t="s">
        <v>814</v>
      </c>
      <c r="C767" s="108" t="s">
        <v>1285</v>
      </c>
      <c r="D767" s="108" t="s">
        <v>852</v>
      </c>
      <c r="E767" s="124">
        <v>15334</v>
      </c>
      <c r="F767" s="109" t="s">
        <v>1230</v>
      </c>
      <c r="G767" s="110" t="s">
        <v>1230</v>
      </c>
      <c r="H767" s="110" t="s">
        <v>1230</v>
      </c>
      <c r="I767" s="111" t="s">
        <v>1333</v>
      </c>
      <c r="J767" s="110" t="s">
        <v>1210</v>
      </c>
      <c r="K767" s="110" t="s">
        <v>1230</v>
      </c>
      <c r="L767" s="112">
        <v>3</v>
      </c>
      <c r="M767" s="112">
        <v>0</v>
      </c>
      <c r="N767" s="112">
        <v>1</v>
      </c>
      <c r="O767" s="110" t="s">
        <v>1210</v>
      </c>
      <c r="P767" s="110" t="s">
        <v>1230</v>
      </c>
      <c r="Q767" s="117"/>
      <c r="R767" s="113" t="s">
        <v>42</v>
      </c>
      <c r="S767" s="101" t="str">
        <f t="shared" si="12"/>
        <v>Ok</v>
      </c>
      <c r="T767" s="6">
        <f>IFERROR(VLOOKUP(D767,'[1]2020 год'!$C:$J,8,0),IFERROR(VLOOKUP(D767,'[1]2020 год'!$C:$J,7,0),""))</f>
        <v>15334</v>
      </c>
    </row>
    <row r="768" spans="1:20" ht="42.6" thickTop="1" thickBot="1" x14ac:dyDescent="0.3">
      <c r="A768" s="107">
        <v>764</v>
      </c>
      <c r="B768" s="108" t="s">
        <v>814</v>
      </c>
      <c r="C768" s="108" t="s">
        <v>1285</v>
      </c>
      <c r="D768" s="108" t="s">
        <v>853</v>
      </c>
      <c r="E768" s="124">
        <v>10662</v>
      </c>
      <c r="F768" s="109" t="s">
        <v>1230</v>
      </c>
      <c r="G768" s="110" t="s">
        <v>1230</v>
      </c>
      <c r="H768" s="110" t="s">
        <v>1230</v>
      </c>
      <c r="I768" s="111" t="s">
        <v>1333</v>
      </c>
      <c r="J768" s="110" t="s">
        <v>1210</v>
      </c>
      <c r="K768" s="110" t="s">
        <v>1230</v>
      </c>
      <c r="L768" s="112">
        <v>3</v>
      </c>
      <c r="M768" s="112">
        <v>0</v>
      </c>
      <c r="N768" s="112">
        <v>1</v>
      </c>
      <c r="O768" s="110" t="s">
        <v>1210</v>
      </c>
      <c r="P768" s="110" t="s">
        <v>1230</v>
      </c>
      <c r="Q768" s="117"/>
      <c r="R768" s="113" t="s">
        <v>42</v>
      </c>
      <c r="S768" s="101" t="str">
        <f t="shared" si="12"/>
        <v>Ok</v>
      </c>
      <c r="T768" s="6">
        <f>IFERROR(VLOOKUP(D768,'[1]2020 год'!$C:$J,8,0),IFERROR(VLOOKUP(D768,'[1]2020 год'!$C:$J,7,0),""))</f>
        <v>10662</v>
      </c>
    </row>
    <row r="769" spans="1:20" ht="42.6" thickTop="1" thickBot="1" x14ac:dyDescent="0.3">
      <c r="A769" s="107">
        <v>765</v>
      </c>
      <c r="B769" s="108" t="s">
        <v>814</v>
      </c>
      <c r="C769" s="108" t="s">
        <v>1286</v>
      </c>
      <c r="D769" s="108" t="s">
        <v>854</v>
      </c>
      <c r="E769" s="124">
        <v>231646</v>
      </c>
      <c r="F769" s="109" t="s">
        <v>1230</v>
      </c>
      <c r="G769" s="110" t="s">
        <v>1230</v>
      </c>
      <c r="H769" s="110" t="s">
        <v>1230</v>
      </c>
      <c r="I769" s="111" t="s">
        <v>1333</v>
      </c>
      <c r="J769" s="110" t="s">
        <v>1210</v>
      </c>
      <c r="K769" s="110" t="s">
        <v>1230</v>
      </c>
      <c r="L769" s="112">
        <v>2</v>
      </c>
      <c r="M769" s="112">
        <v>0</v>
      </c>
      <c r="N769" s="112">
        <v>1</v>
      </c>
      <c r="O769" s="110" t="s">
        <v>1210</v>
      </c>
      <c r="P769" s="110" t="s">
        <v>1230</v>
      </c>
      <c r="Q769" s="117"/>
      <c r="R769" s="113" t="s">
        <v>42</v>
      </c>
      <c r="S769" s="101" t="str">
        <f t="shared" si="12"/>
        <v>Ok</v>
      </c>
      <c r="T769" s="6">
        <f>IFERROR(VLOOKUP(D769,'[1]2020 год'!$C:$J,8,0),IFERROR(VLOOKUP(D769,'[1]2020 год'!$C:$J,7,0),""))</f>
        <v>231646</v>
      </c>
    </row>
    <row r="770" spans="1:20" ht="42.6" thickTop="1" thickBot="1" x14ac:dyDescent="0.3">
      <c r="A770" s="107">
        <v>766</v>
      </c>
      <c r="B770" s="108" t="s">
        <v>855</v>
      </c>
      <c r="C770" s="108" t="s">
        <v>1285</v>
      </c>
      <c r="D770" s="108" t="s">
        <v>856</v>
      </c>
      <c r="E770" s="124">
        <v>29700</v>
      </c>
      <c r="F770" s="109" t="s">
        <v>1230</v>
      </c>
      <c r="G770" s="110" t="s">
        <v>1230</v>
      </c>
      <c r="H770" s="110" t="s">
        <v>1230</v>
      </c>
      <c r="I770" s="111" t="s">
        <v>1333</v>
      </c>
      <c r="J770" s="110" t="s">
        <v>1210</v>
      </c>
      <c r="K770" s="110" t="s">
        <v>1230</v>
      </c>
      <c r="L770" s="112">
        <v>3</v>
      </c>
      <c r="M770" s="112">
        <v>0</v>
      </c>
      <c r="N770" s="112">
        <v>1</v>
      </c>
      <c r="O770" s="110" t="s">
        <v>1210</v>
      </c>
      <c r="P770" s="110" t="s">
        <v>1230</v>
      </c>
      <c r="Q770" s="117"/>
      <c r="R770" s="113" t="s">
        <v>41</v>
      </c>
      <c r="S770" s="101" t="str">
        <f t="shared" si="12"/>
        <v>Ok</v>
      </c>
      <c r="T770" s="6">
        <f>IFERROR(VLOOKUP(D770,'[1]2020 год'!$C:$J,8,0),IFERROR(VLOOKUP(D770,'[1]2020 год'!$C:$J,7,0),""))</f>
        <v>29700</v>
      </c>
    </row>
    <row r="771" spans="1:20" ht="42.6" thickTop="1" thickBot="1" x14ac:dyDescent="0.3">
      <c r="A771" s="107">
        <v>767</v>
      </c>
      <c r="B771" s="108" t="s">
        <v>855</v>
      </c>
      <c r="C771" s="108" t="s">
        <v>1285</v>
      </c>
      <c r="D771" s="108" t="s">
        <v>857</v>
      </c>
      <c r="E771" s="124">
        <v>11188</v>
      </c>
      <c r="F771" s="109" t="s">
        <v>1230</v>
      </c>
      <c r="G771" s="110" t="s">
        <v>1230</v>
      </c>
      <c r="H771" s="110" t="s">
        <v>1230</v>
      </c>
      <c r="I771" s="111" t="s">
        <v>1333</v>
      </c>
      <c r="J771" s="110" t="s">
        <v>1210</v>
      </c>
      <c r="K771" s="110" t="s">
        <v>1230</v>
      </c>
      <c r="L771" s="112">
        <v>3</v>
      </c>
      <c r="M771" s="112">
        <v>0</v>
      </c>
      <c r="N771" s="112">
        <v>1</v>
      </c>
      <c r="O771" s="110" t="s">
        <v>1210</v>
      </c>
      <c r="P771" s="110" t="s">
        <v>1230</v>
      </c>
      <c r="Q771" s="117"/>
      <c r="R771" s="113" t="s">
        <v>41</v>
      </c>
      <c r="S771" s="101" t="str">
        <f t="shared" si="12"/>
        <v>Ok</v>
      </c>
      <c r="T771" s="6">
        <f>IFERROR(VLOOKUP(D771,'[1]2020 год'!$C:$J,8,0),IFERROR(VLOOKUP(D771,'[1]2020 год'!$C:$J,7,0),""))</f>
        <v>11188</v>
      </c>
    </row>
    <row r="772" spans="1:20" ht="42.6" thickTop="1" thickBot="1" x14ac:dyDescent="0.3">
      <c r="A772" s="107">
        <v>768</v>
      </c>
      <c r="B772" s="108" t="s">
        <v>855</v>
      </c>
      <c r="C772" s="108" t="s">
        <v>1285</v>
      </c>
      <c r="D772" s="108" t="s">
        <v>858</v>
      </c>
      <c r="E772" s="124">
        <v>10072</v>
      </c>
      <c r="F772" s="109" t="s">
        <v>1230</v>
      </c>
      <c r="G772" s="110" t="s">
        <v>1230</v>
      </c>
      <c r="H772" s="110" t="s">
        <v>1230</v>
      </c>
      <c r="I772" s="111" t="s">
        <v>1333</v>
      </c>
      <c r="J772" s="110" t="s">
        <v>1210</v>
      </c>
      <c r="K772" s="110" t="s">
        <v>1230</v>
      </c>
      <c r="L772" s="112">
        <v>3</v>
      </c>
      <c r="M772" s="112">
        <v>0</v>
      </c>
      <c r="N772" s="112">
        <v>1</v>
      </c>
      <c r="O772" s="110" t="s">
        <v>1210</v>
      </c>
      <c r="P772" s="110" t="s">
        <v>1230</v>
      </c>
      <c r="Q772" s="117"/>
      <c r="R772" s="113" t="s">
        <v>41</v>
      </c>
      <c r="S772" s="101" t="str">
        <f t="shared" si="12"/>
        <v>Ok</v>
      </c>
      <c r="T772" s="6">
        <f>IFERROR(VLOOKUP(D772,'[1]2020 год'!$C:$J,8,0),IFERROR(VLOOKUP(D772,'[1]2020 год'!$C:$J,7,0),""))</f>
        <v>10072</v>
      </c>
    </row>
    <row r="773" spans="1:20" ht="42.6" thickTop="1" thickBot="1" x14ac:dyDescent="0.3">
      <c r="A773" s="107">
        <v>769</v>
      </c>
      <c r="B773" s="108" t="s">
        <v>855</v>
      </c>
      <c r="C773" s="108" t="s">
        <v>1285</v>
      </c>
      <c r="D773" s="108" t="s">
        <v>859</v>
      </c>
      <c r="E773" s="124">
        <v>16503</v>
      </c>
      <c r="F773" s="109" t="s">
        <v>1230</v>
      </c>
      <c r="G773" s="110" t="s">
        <v>1230</v>
      </c>
      <c r="H773" s="110" t="s">
        <v>1230</v>
      </c>
      <c r="I773" s="111" t="s">
        <v>1333</v>
      </c>
      <c r="J773" s="110" t="s">
        <v>1210</v>
      </c>
      <c r="K773" s="110" t="s">
        <v>1230</v>
      </c>
      <c r="L773" s="112">
        <v>3</v>
      </c>
      <c r="M773" s="112">
        <v>0</v>
      </c>
      <c r="N773" s="112">
        <v>1</v>
      </c>
      <c r="O773" s="110" t="s">
        <v>1210</v>
      </c>
      <c r="P773" s="110" t="s">
        <v>1230</v>
      </c>
      <c r="Q773" s="117"/>
      <c r="R773" s="113" t="s">
        <v>41</v>
      </c>
      <c r="S773" s="101" t="str">
        <f t="shared" si="12"/>
        <v>Ok</v>
      </c>
      <c r="T773" s="6">
        <f>IFERROR(VLOOKUP(D773,'[1]2020 год'!$C:$J,8,0),IFERROR(VLOOKUP(D773,'[1]2020 год'!$C:$J,7,0),""))</f>
        <v>16503</v>
      </c>
    </row>
    <row r="774" spans="1:20" ht="42.6" thickTop="1" thickBot="1" x14ac:dyDescent="0.3">
      <c r="A774" s="107">
        <v>770</v>
      </c>
      <c r="B774" s="108" t="s">
        <v>855</v>
      </c>
      <c r="C774" s="108" t="s">
        <v>1285</v>
      </c>
      <c r="D774" s="108" t="s">
        <v>860</v>
      </c>
      <c r="E774" s="124">
        <v>20125</v>
      </c>
      <c r="F774" s="109" t="s">
        <v>1230</v>
      </c>
      <c r="G774" s="110" t="s">
        <v>1230</v>
      </c>
      <c r="H774" s="110" t="s">
        <v>1230</v>
      </c>
      <c r="I774" s="111" t="s">
        <v>1333</v>
      </c>
      <c r="J774" s="110" t="s">
        <v>1210</v>
      </c>
      <c r="K774" s="110" t="s">
        <v>1230</v>
      </c>
      <c r="L774" s="112">
        <v>3</v>
      </c>
      <c r="M774" s="112">
        <v>0</v>
      </c>
      <c r="N774" s="112">
        <v>1</v>
      </c>
      <c r="O774" s="110" t="s">
        <v>1210</v>
      </c>
      <c r="P774" s="110" t="s">
        <v>1230</v>
      </c>
      <c r="Q774" s="117"/>
      <c r="R774" s="113" t="s">
        <v>41</v>
      </c>
      <c r="S774" s="101" t="str">
        <f t="shared" ref="S774:S837" si="13">IF(F774="Да",IF(G774="Не выбрано","Не выбрано расписание",IF(AND(J774&lt;&gt;"Да",J774&lt;&gt;"Нет",K774&lt;&gt;"Да",K774&lt;&gt;"Нет",O774&lt;&gt;"Да",O774&lt;&gt;"Нет",P774&lt;&gt;"Да",P774&lt;&gt;"Нет"),"Не выбраны Да/Нет в подтверждении тарифа",IF(AND(OR(J774="Нет",K774="Нет",O774="Нет",P774="Нет"),Q774=""),"Не заполнен Комментарий при выборе Нет в тарифе","Ok"))),"Ok")</f>
        <v>Ok</v>
      </c>
      <c r="T774" s="6">
        <f>IFERROR(VLOOKUP(D774,'[1]2020 год'!$C:$J,8,0),IFERROR(VLOOKUP(D774,'[1]2020 год'!$C:$J,7,0),""))</f>
        <v>20125</v>
      </c>
    </row>
    <row r="775" spans="1:20" ht="42.6" thickTop="1" thickBot="1" x14ac:dyDescent="0.3">
      <c r="A775" s="107">
        <v>771</v>
      </c>
      <c r="B775" s="108" t="s">
        <v>855</v>
      </c>
      <c r="C775" s="108" t="s">
        <v>1285</v>
      </c>
      <c r="D775" s="108" t="s">
        <v>861</v>
      </c>
      <c r="E775" s="124">
        <v>21189</v>
      </c>
      <c r="F775" s="109" t="s">
        <v>1230</v>
      </c>
      <c r="G775" s="110" t="s">
        <v>1230</v>
      </c>
      <c r="H775" s="110" t="s">
        <v>1230</v>
      </c>
      <c r="I775" s="111" t="s">
        <v>1333</v>
      </c>
      <c r="J775" s="110" t="s">
        <v>1210</v>
      </c>
      <c r="K775" s="110" t="s">
        <v>1230</v>
      </c>
      <c r="L775" s="112">
        <v>3</v>
      </c>
      <c r="M775" s="112">
        <v>0</v>
      </c>
      <c r="N775" s="112">
        <v>1</v>
      </c>
      <c r="O775" s="110" t="s">
        <v>1210</v>
      </c>
      <c r="P775" s="110" t="s">
        <v>1230</v>
      </c>
      <c r="Q775" s="117"/>
      <c r="R775" s="113" t="s">
        <v>41</v>
      </c>
      <c r="S775" s="101" t="str">
        <f t="shared" si="13"/>
        <v>Ok</v>
      </c>
      <c r="T775" s="6">
        <f>IFERROR(VLOOKUP(D775,'[1]2020 год'!$C:$J,8,0),IFERROR(VLOOKUP(D775,'[1]2020 год'!$C:$J,7,0),""))</f>
        <v>21189</v>
      </c>
    </row>
    <row r="776" spans="1:20" ht="42.6" thickTop="1" thickBot="1" x14ac:dyDescent="0.3">
      <c r="A776" s="107">
        <v>772</v>
      </c>
      <c r="B776" s="108" t="s">
        <v>855</v>
      </c>
      <c r="C776" s="108" t="s">
        <v>1286</v>
      </c>
      <c r="D776" s="108" t="s">
        <v>862</v>
      </c>
      <c r="E776" s="124">
        <v>539789</v>
      </c>
      <c r="F776" s="109" t="s">
        <v>1230</v>
      </c>
      <c r="G776" s="110" t="s">
        <v>1230</v>
      </c>
      <c r="H776" s="110" t="s">
        <v>1230</v>
      </c>
      <c r="I776" s="111" t="s">
        <v>1333</v>
      </c>
      <c r="J776" s="110" t="s">
        <v>1210</v>
      </c>
      <c r="K776" s="110" t="s">
        <v>1230</v>
      </c>
      <c r="L776" s="112">
        <v>2</v>
      </c>
      <c r="M776" s="112">
        <v>0</v>
      </c>
      <c r="N776" s="112">
        <v>1</v>
      </c>
      <c r="O776" s="110" t="s">
        <v>1210</v>
      </c>
      <c r="P776" s="110" t="s">
        <v>1230</v>
      </c>
      <c r="Q776" s="117"/>
      <c r="R776" s="113" t="s">
        <v>41</v>
      </c>
      <c r="S776" s="101" t="str">
        <f t="shared" si="13"/>
        <v>Ok</v>
      </c>
      <c r="T776" s="6">
        <f>IFERROR(VLOOKUP(D776,'[1]2020 год'!$C:$J,8,0),IFERROR(VLOOKUP(D776,'[1]2020 год'!$C:$J,7,0),""))</f>
        <v>539789</v>
      </c>
    </row>
    <row r="777" spans="1:20" ht="42.6" thickTop="1" thickBot="1" x14ac:dyDescent="0.3">
      <c r="A777" s="107">
        <v>773</v>
      </c>
      <c r="B777" s="108" t="s">
        <v>855</v>
      </c>
      <c r="C777" s="108" t="s">
        <v>1285</v>
      </c>
      <c r="D777" s="108" t="s">
        <v>863</v>
      </c>
      <c r="E777" s="124">
        <v>24523</v>
      </c>
      <c r="F777" s="109" t="s">
        <v>1230</v>
      </c>
      <c r="G777" s="110" t="s">
        <v>1230</v>
      </c>
      <c r="H777" s="110" t="s">
        <v>1230</v>
      </c>
      <c r="I777" s="111" t="s">
        <v>1333</v>
      </c>
      <c r="J777" s="110" t="s">
        <v>1210</v>
      </c>
      <c r="K777" s="110" t="s">
        <v>1230</v>
      </c>
      <c r="L777" s="112">
        <v>3</v>
      </c>
      <c r="M777" s="112">
        <v>0</v>
      </c>
      <c r="N777" s="112">
        <v>1</v>
      </c>
      <c r="O777" s="110" t="s">
        <v>1210</v>
      </c>
      <c r="P777" s="110" t="s">
        <v>1230</v>
      </c>
      <c r="Q777" s="117"/>
      <c r="R777" s="113" t="s">
        <v>41</v>
      </c>
      <c r="S777" s="101" t="str">
        <f t="shared" si="13"/>
        <v>Ok</v>
      </c>
      <c r="T777" s="6">
        <f>IFERROR(VLOOKUP(D777,'[1]2020 год'!$C:$J,8,0),IFERROR(VLOOKUP(D777,'[1]2020 год'!$C:$J,7,0),""))</f>
        <v>24523</v>
      </c>
    </row>
    <row r="778" spans="1:20" ht="42.6" thickTop="1" thickBot="1" x14ac:dyDescent="0.3">
      <c r="A778" s="107">
        <v>774</v>
      </c>
      <c r="B778" s="108" t="s">
        <v>855</v>
      </c>
      <c r="C778" s="108" t="s">
        <v>1285</v>
      </c>
      <c r="D778" s="108" t="s">
        <v>864</v>
      </c>
      <c r="E778" s="124">
        <v>26005</v>
      </c>
      <c r="F778" s="109" t="s">
        <v>1230</v>
      </c>
      <c r="G778" s="110" t="s">
        <v>1230</v>
      </c>
      <c r="H778" s="110" t="s">
        <v>1230</v>
      </c>
      <c r="I778" s="111" t="s">
        <v>1333</v>
      </c>
      <c r="J778" s="110" t="s">
        <v>1210</v>
      </c>
      <c r="K778" s="110" t="s">
        <v>1230</v>
      </c>
      <c r="L778" s="112">
        <v>3</v>
      </c>
      <c r="M778" s="112">
        <v>0</v>
      </c>
      <c r="N778" s="112">
        <v>1</v>
      </c>
      <c r="O778" s="110" t="s">
        <v>1210</v>
      </c>
      <c r="P778" s="110" t="s">
        <v>1230</v>
      </c>
      <c r="Q778" s="117"/>
      <c r="R778" s="113" t="s">
        <v>41</v>
      </c>
      <c r="S778" s="101" t="str">
        <f t="shared" si="13"/>
        <v>Ok</v>
      </c>
      <c r="T778" s="6">
        <f>IFERROR(VLOOKUP(D778,'[1]2020 год'!$C:$J,8,0),IFERROR(VLOOKUP(D778,'[1]2020 год'!$C:$J,7,0),""))</f>
        <v>26005</v>
      </c>
    </row>
    <row r="779" spans="1:20" ht="42.6" thickTop="1" thickBot="1" x14ac:dyDescent="0.3">
      <c r="A779" s="107">
        <v>775</v>
      </c>
      <c r="B779" s="108" t="s">
        <v>855</v>
      </c>
      <c r="C779" s="108" t="s">
        <v>1285</v>
      </c>
      <c r="D779" s="108" t="s">
        <v>865</v>
      </c>
      <c r="E779" s="124">
        <v>14174</v>
      </c>
      <c r="F779" s="109" t="s">
        <v>1230</v>
      </c>
      <c r="G779" s="110" t="s">
        <v>1230</v>
      </c>
      <c r="H779" s="110" t="s">
        <v>1230</v>
      </c>
      <c r="I779" s="111" t="s">
        <v>1333</v>
      </c>
      <c r="J779" s="110" t="s">
        <v>1210</v>
      </c>
      <c r="K779" s="110" t="s">
        <v>1230</v>
      </c>
      <c r="L779" s="112">
        <v>3</v>
      </c>
      <c r="M779" s="112">
        <v>0</v>
      </c>
      <c r="N779" s="112">
        <v>1</v>
      </c>
      <c r="O779" s="110" t="s">
        <v>1210</v>
      </c>
      <c r="P779" s="110" t="s">
        <v>1230</v>
      </c>
      <c r="Q779" s="117"/>
      <c r="R779" s="113" t="s">
        <v>41</v>
      </c>
      <c r="S779" s="101" t="str">
        <f t="shared" si="13"/>
        <v>Ok</v>
      </c>
      <c r="T779" s="6">
        <f>IFERROR(VLOOKUP(D779,'[1]2020 год'!$C:$J,8,0),IFERROR(VLOOKUP(D779,'[1]2020 год'!$C:$J,7,0),""))</f>
        <v>14174</v>
      </c>
    </row>
    <row r="780" spans="1:20" ht="42.6" thickTop="1" thickBot="1" x14ac:dyDescent="0.3">
      <c r="A780" s="107">
        <v>776</v>
      </c>
      <c r="B780" s="108" t="s">
        <v>866</v>
      </c>
      <c r="C780" s="108" t="s">
        <v>1285</v>
      </c>
      <c r="D780" s="108" t="s">
        <v>113</v>
      </c>
      <c r="E780" s="124">
        <v>38179</v>
      </c>
      <c r="F780" s="109" t="s">
        <v>1230</v>
      </c>
      <c r="G780" s="110" t="s">
        <v>1230</v>
      </c>
      <c r="H780" s="110" t="s">
        <v>1230</v>
      </c>
      <c r="I780" s="111" t="s">
        <v>1333</v>
      </c>
      <c r="J780" s="110" t="s">
        <v>1210</v>
      </c>
      <c r="K780" s="110" t="s">
        <v>1230</v>
      </c>
      <c r="L780" s="112">
        <v>3</v>
      </c>
      <c r="M780" s="112">
        <v>0</v>
      </c>
      <c r="N780" s="112">
        <v>1</v>
      </c>
      <c r="O780" s="110" t="s">
        <v>1210</v>
      </c>
      <c r="P780" s="110" t="s">
        <v>1230</v>
      </c>
      <c r="Q780" s="117"/>
      <c r="R780" s="113" t="s">
        <v>43</v>
      </c>
      <c r="S780" s="101" t="str">
        <f t="shared" si="13"/>
        <v>Ok</v>
      </c>
      <c r="T780" s="6">
        <f>IFERROR(VLOOKUP(D780,'[1]2020 год'!$C:$J,8,0),IFERROR(VLOOKUP(D780,'[1]2020 год'!$C:$J,7,0),""))</f>
        <v>38179</v>
      </c>
    </row>
    <row r="781" spans="1:20" ht="42.6" thickTop="1" thickBot="1" x14ac:dyDescent="0.3">
      <c r="A781" s="107">
        <v>777</v>
      </c>
      <c r="B781" s="108" t="s">
        <v>866</v>
      </c>
      <c r="C781" s="108" t="s">
        <v>1285</v>
      </c>
      <c r="D781" s="108" t="s">
        <v>867</v>
      </c>
      <c r="E781" s="124">
        <v>22093</v>
      </c>
      <c r="F781" s="109" t="s">
        <v>1230</v>
      </c>
      <c r="G781" s="110" t="s">
        <v>1230</v>
      </c>
      <c r="H781" s="110" t="s">
        <v>1230</v>
      </c>
      <c r="I781" s="111" t="s">
        <v>1333</v>
      </c>
      <c r="J781" s="110" t="s">
        <v>1210</v>
      </c>
      <c r="K781" s="110" t="s">
        <v>1230</v>
      </c>
      <c r="L781" s="112">
        <v>3</v>
      </c>
      <c r="M781" s="112">
        <v>0</v>
      </c>
      <c r="N781" s="112">
        <v>1</v>
      </c>
      <c r="O781" s="110" t="s">
        <v>1210</v>
      </c>
      <c r="P781" s="110" t="s">
        <v>1230</v>
      </c>
      <c r="Q781" s="117"/>
      <c r="R781" s="113" t="s">
        <v>43</v>
      </c>
      <c r="S781" s="101" t="str">
        <f t="shared" si="13"/>
        <v>Ok</v>
      </c>
      <c r="T781" s="6">
        <f>IFERROR(VLOOKUP(D781,'[1]2020 год'!$C:$J,8,0),IFERROR(VLOOKUP(D781,'[1]2020 год'!$C:$J,7,0),""))</f>
        <v>22093</v>
      </c>
    </row>
    <row r="782" spans="1:20" ht="42.6" thickTop="1" thickBot="1" x14ac:dyDescent="0.3">
      <c r="A782" s="107">
        <v>778</v>
      </c>
      <c r="B782" s="108" t="s">
        <v>866</v>
      </c>
      <c r="C782" s="108" t="s">
        <v>1285</v>
      </c>
      <c r="D782" s="108" t="s">
        <v>868</v>
      </c>
      <c r="E782" s="124">
        <v>52455</v>
      </c>
      <c r="F782" s="109" t="s">
        <v>1230</v>
      </c>
      <c r="G782" s="110" t="s">
        <v>1230</v>
      </c>
      <c r="H782" s="110" t="s">
        <v>1230</v>
      </c>
      <c r="I782" s="111" t="s">
        <v>1333</v>
      </c>
      <c r="J782" s="110" t="s">
        <v>1210</v>
      </c>
      <c r="K782" s="110" t="s">
        <v>1230</v>
      </c>
      <c r="L782" s="112">
        <v>3</v>
      </c>
      <c r="M782" s="112">
        <v>0</v>
      </c>
      <c r="N782" s="112">
        <v>1</v>
      </c>
      <c r="O782" s="110" t="s">
        <v>1210</v>
      </c>
      <c r="P782" s="110" t="s">
        <v>1230</v>
      </c>
      <c r="Q782" s="117"/>
      <c r="R782" s="113" t="s">
        <v>43</v>
      </c>
      <c r="S782" s="101" t="str">
        <f t="shared" si="13"/>
        <v>Ok</v>
      </c>
      <c r="T782" s="6">
        <f>IFERROR(VLOOKUP(D782,'[1]2020 год'!$C:$J,8,0),IFERROR(VLOOKUP(D782,'[1]2020 год'!$C:$J,7,0),""))</f>
        <v>52455</v>
      </c>
    </row>
    <row r="783" spans="1:20" ht="42.6" thickTop="1" thickBot="1" x14ac:dyDescent="0.3">
      <c r="A783" s="107">
        <v>779</v>
      </c>
      <c r="B783" s="108" t="s">
        <v>866</v>
      </c>
      <c r="C783" s="108" t="s">
        <v>1285</v>
      </c>
      <c r="D783" s="108" t="s">
        <v>869</v>
      </c>
      <c r="E783" s="124">
        <v>35715</v>
      </c>
      <c r="F783" s="109" t="s">
        <v>1230</v>
      </c>
      <c r="G783" s="110" t="s">
        <v>1230</v>
      </c>
      <c r="H783" s="110" t="s">
        <v>1230</v>
      </c>
      <c r="I783" s="111" t="s">
        <v>1333</v>
      </c>
      <c r="J783" s="110" t="s">
        <v>1210</v>
      </c>
      <c r="K783" s="110" t="s">
        <v>1230</v>
      </c>
      <c r="L783" s="112">
        <v>3</v>
      </c>
      <c r="M783" s="112">
        <v>0</v>
      </c>
      <c r="N783" s="112">
        <v>1</v>
      </c>
      <c r="O783" s="110" t="s">
        <v>1210</v>
      </c>
      <c r="P783" s="110" t="s">
        <v>1230</v>
      </c>
      <c r="Q783" s="117"/>
      <c r="R783" s="113" t="s">
        <v>43</v>
      </c>
      <c r="S783" s="101" t="str">
        <f t="shared" si="13"/>
        <v>Ok</v>
      </c>
      <c r="T783" s="6">
        <f>IFERROR(VLOOKUP(D783,'[1]2020 год'!$C:$J,8,0),IFERROR(VLOOKUP(D783,'[1]2020 год'!$C:$J,7,0),""))</f>
        <v>35715</v>
      </c>
    </row>
    <row r="784" spans="1:20" ht="42.6" thickTop="1" thickBot="1" x14ac:dyDescent="0.3">
      <c r="A784" s="107">
        <v>780</v>
      </c>
      <c r="B784" s="108" t="s">
        <v>866</v>
      </c>
      <c r="C784" s="108" t="s">
        <v>1285</v>
      </c>
      <c r="D784" s="108" t="s">
        <v>870</v>
      </c>
      <c r="E784" s="124">
        <v>17252</v>
      </c>
      <c r="F784" s="109" t="s">
        <v>1230</v>
      </c>
      <c r="G784" s="110" t="s">
        <v>1230</v>
      </c>
      <c r="H784" s="110" t="s">
        <v>1230</v>
      </c>
      <c r="I784" s="111" t="s">
        <v>1333</v>
      </c>
      <c r="J784" s="110" t="s">
        <v>1210</v>
      </c>
      <c r="K784" s="110" t="s">
        <v>1230</v>
      </c>
      <c r="L784" s="112">
        <v>3</v>
      </c>
      <c r="M784" s="112">
        <v>0</v>
      </c>
      <c r="N784" s="112">
        <v>1</v>
      </c>
      <c r="O784" s="110" t="s">
        <v>1210</v>
      </c>
      <c r="P784" s="110" t="s">
        <v>1230</v>
      </c>
      <c r="Q784" s="117"/>
      <c r="R784" s="113" t="s">
        <v>43</v>
      </c>
      <c r="S784" s="101" t="str">
        <f t="shared" si="13"/>
        <v>Ok</v>
      </c>
      <c r="T784" s="6">
        <f>IFERROR(VLOOKUP(D784,'[1]2020 год'!$C:$J,8,0),IFERROR(VLOOKUP(D784,'[1]2020 год'!$C:$J,7,0),""))</f>
        <v>17252</v>
      </c>
    </row>
    <row r="785" spans="1:20" ht="42.6" thickTop="1" thickBot="1" x14ac:dyDescent="0.3">
      <c r="A785" s="107">
        <v>781</v>
      </c>
      <c r="B785" s="108" t="s">
        <v>866</v>
      </c>
      <c r="C785" s="108" t="s">
        <v>1285</v>
      </c>
      <c r="D785" s="108" t="s">
        <v>871</v>
      </c>
      <c r="E785" s="124">
        <v>17916</v>
      </c>
      <c r="F785" s="109" t="s">
        <v>1230</v>
      </c>
      <c r="G785" s="110" t="s">
        <v>1230</v>
      </c>
      <c r="H785" s="110" t="s">
        <v>1230</v>
      </c>
      <c r="I785" s="111" t="s">
        <v>1333</v>
      </c>
      <c r="J785" s="110" t="s">
        <v>1210</v>
      </c>
      <c r="K785" s="110" t="s">
        <v>1230</v>
      </c>
      <c r="L785" s="112">
        <v>3</v>
      </c>
      <c r="M785" s="112">
        <v>0</v>
      </c>
      <c r="N785" s="112">
        <v>1</v>
      </c>
      <c r="O785" s="110" t="s">
        <v>1210</v>
      </c>
      <c r="P785" s="110" t="s">
        <v>1230</v>
      </c>
      <c r="Q785" s="117"/>
      <c r="R785" s="113" t="s">
        <v>43</v>
      </c>
      <c r="S785" s="101" t="str">
        <f t="shared" si="13"/>
        <v>Ok</v>
      </c>
      <c r="T785" s="6">
        <f>IFERROR(VLOOKUP(D785,'[1]2020 год'!$C:$J,8,0),IFERROR(VLOOKUP(D785,'[1]2020 год'!$C:$J,7,0),""))</f>
        <v>17916</v>
      </c>
    </row>
    <row r="786" spans="1:20" ht="42.6" thickTop="1" thickBot="1" x14ac:dyDescent="0.3">
      <c r="A786" s="107">
        <v>782</v>
      </c>
      <c r="B786" s="108" t="s">
        <v>866</v>
      </c>
      <c r="C786" s="108" t="s">
        <v>1286</v>
      </c>
      <c r="D786" s="108" t="s">
        <v>872</v>
      </c>
      <c r="E786" s="124">
        <v>100940</v>
      </c>
      <c r="F786" s="109" t="s">
        <v>1230</v>
      </c>
      <c r="G786" s="110" t="s">
        <v>1230</v>
      </c>
      <c r="H786" s="110" t="s">
        <v>1230</v>
      </c>
      <c r="I786" s="111" t="s">
        <v>1333</v>
      </c>
      <c r="J786" s="110" t="s">
        <v>1210</v>
      </c>
      <c r="K786" s="110" t="s">
        <v>1230</v>
      </c>
      <c r="L786" s="112">
        <v>2</v>
      </c>
      <c r="M786" s="112">
        <v>0</v>
      </c>
      <c r="N786" s="112">
        <v>1</v>
      </c>
      <c r="O786" s="110" t="s">
        <v>1210</v>
      </c>
      <c r="P786" s="110" t="s">
        <v>1230</v>
      </c>
      <c r="Q786" s="117"/>
      <c r="R786" s="113" t="s">
        <v>43</v>
      </c>
      <c r="S786" s="101" t="str">
        <f t="shared" si="13"/>
        <v>Ok</v>
      </c>
      <c r="T786" s="6">
        <f>IFERROR(VLOOKUP(D786,'[1]2020 год'!$C:$J,8,0),IFERROR(VLOOKUP(D786,'[1]2020 год'!$C:$J,7,0),""))</f>
        <v>100940</v>
      </c>
    </row>
    <row r="787" spans="1:20" ht="42.6" thickTop="1" thickBot="1" x14ac:dyDescent="0.3">
      <c r="A787" s="107">
        <v>783</v>
      </c>
      <c r="B787" s="108" t="s">
        <v>866</v>
      </c>
      <c r="C787" s="108" t="s">
        <v>1285</v>
      </c>
      <c r="D787" s="108" t="s">
        <v>873</v>
      </c>
      <c r="E787" s="124">
        <v>26512</v>
      </c>
      <c r="F787" s="109" t="s">
        <v>1230</v>
      </c>
      <c r="G787" s="110" t="s">
        <v>1230</v>
      </c>
      <c r="H787" s="110" t="s">
        <v>1230</v>
      </c>
      <c r="I787" s="111" t="s">
        <v>1333</v>
      </c>
      <c r="J787" s="110" t="s">
        <v>1210</v>
      </c>
      <c r="K787" s="110" t="s">
        <v>1230</v>
      </c>
      <c r="L787" s="112">
        <v>3</v>
      </c>
      <c r="M787" s="112">
        <v>0</v>
      </c>
      <c r="N787" s="112">
        <v>1</v>
      </c>
      <c r="O787" s="110" t="s">
        <v>1210</v>
      </c>
      <c r="P787" s="110" t="s">
        <v>1230</v>
      </c>
      <c r="Q787" s="117"/>
      <c r="R787" s="113" t="s">
        <v>43</v>
      </c>
      <c r="S787" s="101" t="str">
        <f t="shared" si="13"/>
        <v>Ok</v>
      </c>
      <c r="T787" s="6">
        <f>IFERROR(VLOOKUP(D787,'[1]2020 год'!$C:$J,8,0),IFERROR(VLOOKUP(D787,'[1]2020 год'!$C:$J,7,0),""))</f>
        <v>26512</v>
      </c>
    </row>
    <row r="788" spans="1:20" ht="42.6" thickTop="1" thickBot="1" x14ac:dyDescent="0.3">
      <c r="A788" s="107">
        <v>784</v>
      </c>
      <c r="B788" s="108" t="s">
        <v>866</v>
      </c>
      <c r="C788" s="108" t="s">
        <v>1285</v>
      </c>
      <c r="D788" s="108" t="s">
        <v>874</v>
      </c>
      <c r="E788" s="124">
        <v>47083</v>
      </c>
      <c r="F788" s="109" t="s">
        <v>1230</v>
      </c>
      <c r="G788" s="110" t="s">
        <v>1230</v>
      </c>
      <c r="H788" s="110" t="s">
        <v>1230</v>
      </c>
      <c r="I788" s="111" t="s">
        <v>1333</v>
      </c>
      <c r="J788" s="110" t="s">
        <v>1210</v>
      </c>
      <c r="K788" s="110" t="s">
        <v>1230</v>
      </c>
      <c r="L788" s="112">
        <v>3</v>
      </c>
      <c r="M788" s="112">
        <v>0</v>
      </c>
      <c r="N788" s="112">
        <v>1</v>
      </c>
      <c r="O788" s="110" t="s">
        <v>1210</v>
      </c>
      <c r="P788" s="110" t="s">
        <v>1230</v>
      </c>
      <c r="Q788" s="117"/>
      <c r="R788" s="113" t="s">
        <v>43</v>
      </c>
      <c r="S788" s="101" t="str">
        <f t="shared" si="13"/>
        <v>Ok</v>
      </c>
      <c r="T788" s="6">
        <f>IFERROR(VLOOKUP(D788,'[1]2020 год'!$C:$J,8,0),IFERROR(VLOOKUP(D788,'[1]2020 год'!$C:$J,7,0),""))</f>
        <v>47083</v>
      </c>
    </row>
    <row r="789" spans="1:20" ht="42.6" thickTop="1" thickBot="1" x14ac:dyDescent="0.3">
      <c r="A789" s="107">
        <v>785</v>
      </c>
      <c r="B789" s="108" t="s">
        <v>866</v>
      </c>
      <c r="C789" s="108" t="s">
        <v>1285</v>
      </c>
      <c r="D789" s="108" t="s">
        <v>875</v>
      </c>
      <c r="E789" s="124">
        <v>28044</v>
      </c>
      <c r="F789" s="109" t="s">
        <v>1230</v>
      </c>
      <c r="G789" s="110" t="s">
        <v>1230</v>
      </c>
      <c r="H789" s="110" t="s">
        <v>1230</v>
      </c>
      <c r="I789" s="111" t="s">
        <v>1333</v>
      </c>
      <c r="J789" s="110" t="s">
        <v>1210</v>
      </c>
      <c r="K789" s="110" t="s">
        <v>1230</v>
      </c>
      <c r="L789" s="112">
        <v>3</v>
      </c>
      <c r="M789" s="112">
        <v>0</v>
      </c>
      <c r="N789" s="112">
        <v>1</v>
      </c>
      <c r="O789" s="110" t="s">
        <v>1210</v>
      </c>
      <c r="P789" s="110" t="s">
        <v>1230</v>
      </c>
      <c r="Q789" s="117"/>
      <c r="R789" s="113" t="s">
        <v>43</v>
      </c>
      <c r="S789" s="101" t="str">
        <f t="shared" si="13"/>
        <v>Ok</v>
      </c>
      <c r="T789" s="6">
        <f>IFERROR(VLOOKUP(D789,'[1]2020 год'!$C:$J,8,0),IFERROR(VLOOKUP(D789,'[1]2020 год'!$C:$J,7,0),""))</f>
        <v>28044</v>
      </c>
    </row>
    <row r="790" spans="1:20" ht="42.6" thickTop="1" thickBot="1" x14ac:dyDescent="0.3">
      <c r="A790" s="107">
        <v>786</v>
      </c>
      <c r="B790" s="108" t="s">
        <v>866</v>
      </c>
      <c r="C790" s="108" t="s">
        <v>1285</v>
      </c>
      <c r="D790" s="108" t="s">
        <v>876</v>
      </c>
      <c r="E790" s="124">
        <v>11206</v>
      </c>
      <c r="F790" s="109" t="s">
        <v>1230</v>
      </c>
      <c r="G790" s="110" t="s">
        <v>1230</v>
      </c>
      <c r="H790" s="110" t="s">
        <v>1230</v>
      </c>
      <c r="I790" s="111" t="s">
        <v>1333</v>
      </c>
      <c r="J790" s="110" t="s">
        <v>1210</v>
      </c>
      <c r="K790" s="110" t="s">
        <v>1230</v>
      </c>
      <c r="L790" s="112">
        <v>3</v>
      </c>
      <c r="M790" s="112">
        <v>0</v>
      </c>
      <c r="N790" s="112">
        <v>1</v>
      </c>
      <c r="O790" s="110" t="s">
        <v>1210</v>
      </c>
      <c r="P790" s="110" t="s">
        <v>1230</v>
      </c>
      <c r="Q790" s="117"/>
      <c r="R790" s="113" t="s">
        <v>43</v>
      </c>
      <c r="S790" s="101" t="str">
        <f t="shared" si="13"/>
        <v>Ok</v>
      </c>
      <c r="T790" s="6">
        <f>IFERROR(VLOOKUP(D790,'[1]2020 год'!$C:$J,8,0),IFERROR(VLOOKUP(D790,'[1]2020 год'!$C:$J,7,0),""))</f>
        <v>11206</v>
      </c>
    </row>
    <row r="791" spans="1:20" ht="42.6" thickTop="1" thickBot="1" x14ac:dyDescent="0.3">
      <c r="A791" s="107">
        <v>787</v>
      </c>
      <c r="B791" s="108" t="s">
        <v>866</v>
      </c>
      <c r="C791" s="108" t="s">
        <v>1286</v>
      </c>
      <c r="D791" s="108" t="s">
        <v>877</v>
      </c>
      <c r="E791" s="124">
        <v>1156608</v>
      </c>
      <c r="F791" s="109" t="s">
        <v>1230</v>
      </c>
      <c r="G791" s="110" t="s">
        <v>1230</v>
      </c>
      <c r="H791" s="110" t="s">
        <v>1230</v>
      </c>
      <c r="I791" s="111" t="s">
        <v>1333</v>
      </c>
      <c r="J791" s="110" t="s">
        <v>1210</v>
      </c>
      <c r="K791" s="110" t="s">
        <v>1230</v>
      </c>
      <c r="L791" s="112">
        <v>2</v>
      </c>
      <c r="M791" s="112">
        <v>0</v>
      </c>
      <c r="N791" s="112">
        <v>1</v>
      </c>
      <c r="O791" s="110" t="s">
        <v>1210</v>
      </c>
      <c r="P791" s="110" t="s">
        <v>1230</v>
      </c>
      <c r="Q791" s="117"/>
      <c r="R791" s="113" t="s">
        <v>43</v>
      </c>
      <c r="S791" s="101" t="str">
        <f t="shared" si="13"/>
        <v>Ok</v>
      </c>
      <c r="T791" s="6">
        <f>IFERROR(VLOOKUP(D791,'[1]2020 год'!$C:$J,8,0),IFERROR(VLOOKUP(D791,'[1]2020 год'!$C:$J,7,0),""))</f>
        <v>1156608</v>
      </c>
    </row>
    <row r="792" spans="1:20" ht="42.6" thickTop="1" thickBot="1" x14ac:dyDescent="0.3">
      <c r="A792" s="107">
        <v>788</v>
      </c>
      <c r="B792" s="108" t="s">
        <v>866</v>
      </c>
      <c r="C792" s="108" t="s">
        <v>1285</v>
      </c>
      <c r="D792" s="108" t="s">
        <v>878</v>
      </c>
      <c r="E792" s="124">
        <v>13442</v>
      </c>
      <c r="F792" s="109" t="s">
        <v>1230</v>
      </c>
      <c r="G792" s="110" t="s">
        <v>1230</v>
      </c>
      <c r="H792" s="110" t="s">
        <v>1230</v>
      </c>
      <c r="I792" s="111" t="s">
        <v>1333</v>
      </c>
      <c r="J792" s="110" t="s">
        <v>1210</v>
      </c>
      <c r="K792" s="110" t="s">
        <v>1230</v>
      </c>
      <c r="L792" s="112">
        <v>3</v>
      </c>
      <c r="M792" s="112">
        <v>0</v>
      </c>
      <c r="N792" s="112">
        <v>1</v>
      </c>
      <c r="O792" s="110" t="s">
        <v>1210</v>
      </c>
      <c r="P792" s="110" t="s">
        <v>1230</v>
      </c>
      <c r="Q792" s="117"/>
      <c r="R792" s="113" t="s">
        <v>43</v>
      </c>
      <c r="S792" s="101" t="str">
        <f t="shared" si="13"/>
        <v>Ok</v>
      </c>
      <c r="T792" s="6">
        <f>IFERROR(VLOOKUP(D792,'[1]2020 год'!$C:$J,8,0),IFERROR(VLOOKUP(D792,'[1]2020 год'!$C:$J,7,0),""))</f>
        <v>13442</v>
      </c>
    </row>
    <row r="793" spans="1:20" ht="42.6" thickTop="1" thickBot="1" x14ac:dyDescent="0.3">
      <c r="A793" s="107">
        <v>789</v>
      </c>
      <c r="B793" s="108" t="s">
        <v>866</v>
      </c>
      <c r="C793" s="108" t="s">
        <v>1286</v>
      </c>
      <c r="D793" s="108" t="s">
        <v>879</v>
      </c>
      <c r="E793" s="124">
        <v>168735</v>
      </c>
      <c r="F793" s="109" t="s">
        <v>1230</v>
      </c>
      <c r="G793" s="110" t="s">
        <v>1230</v>
      </c>
      <c r="H793" s="110" t="s">
        <v>1230</v>
      </c>
      <c r="I793" s="111" t="s">
        <v>1333</v>
      </c>
      <c r="J793" s="110" t="s">
        <v>1210</v>
      </c>
      <c r="K793" s="110" t="s">
        <v>1230</v>
      </c>
      <c r="L793" s="112">
        <v>2</v>
      </c>
      <c r="M793" s="112">
        <v>0</v>
      </c>
      <c r="N793" s="112">
        <v>1</v>
      </c>
      <c r="O793" s="110" t="s">
        <v>1210</v>
      </c>
      <c r="P793" s="110" t="s">
        <v>1230</v>
      </c>
      <c r="Q793" s="117"/>
      <c r="R793" s="113" t="s">
        <v>43</v>
      </c>
      <c r="S793" s="101" t="str">
        <f t="shared" si="13"/>
        <v>Ok</v>
      </c>
      <c r="T793" s="6">
        <f>IFERROR(VLOOKUP(D793,'[1]2020 год'!$C:$J,8,0),IFERROR(VLOOKUP(D793,'[1]2020 год'!$C:$J,7,0),""))</f>
        <v>168735</v>
      </c>
    </row>
    <row r="794" spans="1:20" ht="42.6" thickTop="1" thickBot="1" x14ac:dyDescent="0.3">
      <c r="A794" s="107">
        <v>790</v>
      </c>
      <c r="B794" s="108" t="s">
        <v>866</v>
      </c>
      <c r="C794" s="108" t="s">
        <v>1286</v>
      </c>
      <c r="D794" s="108" t="s">
        <v>880</v>
      </c>
      <c r="E794" s="124">
        <v>702831</v>
      </c>
      <c r="F794" s="109" t="s">
        <v>1230</v>
      </c>
      <c r="G794" s="110" t="s">
        <v>1230</v>
      </c>
      <c r="H794" s="110" t="s">
        <v>1230</v>
      </c>
      <c r="I794" s="111" t="s">
        <v>1333</v>
      </c>
      <c r="J794" s="110" t="s">
        <v>1210</v>
      </c>
      <c r="K794" s="110" t="s">
        <v>1230</v>
      </c>
      <c r="L794" s="112">
        <v>2</v>
      </c>
      <c r="M794" s="112">
        <v>0</v>
      </c>
      <c r="N794" s="112">
        <v>1</v>
      </c>
      <c r="O794" s="110" t="s">
        <v>1210</v>
      </c>
      <c r="P794" s="110" t="s">
        <v>1230</v>
      </c>
      <c r="Q794" s="117"/>
      <c r="R794" s="113" t="s">
        <v>43</v>
      </c>
      <c r="S794" s="101" t="str">
        <f t="shared" si="13"/>
        <v>Ok</v>
      </c>
      <c r="T794" s="6">
        <f>IFERROR(VLOOKUP(D794,'[1]2020 год'!$C:$J,8,0),IFERROR(VLOOKUP(D794,'[1]2020 год'!$C:$J,7,0),""))</f>
        <v>702831</v>
      </c>
    </row>
    <row r="795" spans="1:20" ht="42.6" thickTop="1" thickBot="1" x14ac:dyDescent="0.3">
      <c r="A795" s="107">
        <v>791</v>
      </c>
      <c r="B795" s="108" t="s">
        <v>866</v>
      </c>
      <c r="C795" s="108" t="s">
        <v>1285</v>
      </c>
      <c r="D795" s="108" t="s">
        <v>881</v>
      </c>
      <c r="E795" s="124">
        <v>11301</v>
      </c>
      <c r="F795" s="109" t="s">
        <v>1230</v>
      </c>
      <c r="G795" s="110" t="s">
        <v>1230</v>
      </c>
      <c r="H795" s="110" t="s">
        <v>1230</v>
      </c>
      <c r="I795" s="111" t="s">
        <v>1333</v>
      </c>
      <c r="J795" s="110" t="s">
        <v>1210</v>
      </c>
      <c r="K795" s="110" t="s">
        <v>1230</v>
      </c>
      <c r="L795" s="112">
        <v>3</v>
      </c>
      <c r="M795" s="112">
        <v>0</v>
      </c>
      <c r="N795" s="112">
        <v>1</v>
      </c>
      <c r="O795" s="110" t="s">
        <v>1210</v>
      </c>
      <c r="P795" s="110" t="s">
        <v>1230</v>
      </c>
      <c r="Q795" s="117"/>
      <c r="R795" s="113" t="s">
        <v>43</v>
      </c>
      <c r="S795" s="101" t="str">
        <f t="shared" si="13"/>
        <v>Ok</v>
      </c>
      <c r="T795" s="6">
        <f>IFERROR(VLOOKUP(D795,'[1]2020 год'!$C:$J,8,0),IFERROR(VLOOKUP(D795,'[1]2020 год'!$C:$J,7,0),""))</f>
        <v>11301</v>
      </c>
    </row>
    <row r="796" spans="1:20" ht="42.6" thickTop="1" thickBot="1" x14ac:dyDescent="0.3">
      <c r="A796" s="107">
        <v>792</v>
      </c>
      <c r="B796" s="108" t="s">
        <v>866</v>
      </c>
      <c r="C796" s="108" t="s">
        <v>1285</v>
      </c>
      <c r="D796" s="108" t="s">
        <v>882</v>
      </c>
      <c r="E796" s="124">
        <v>72225</v>
      </c>
      <c r="F796" s="109" t="s">
        <v>1230</v>
      </c>
      <c r="G796" s="110" t="s">
        <v>1230</v>
      </c>
      <c r="H796" s="110" t="s">
        <v>1230</v>
      </c>
      <c r="I796" s="111" t="s">
        <v>1333</v>
      </c>
      <c r="J796" s="110" t="s">
        <v>1210</v>
      </c>
      <c r="K796" s="110" t="s">
        <v>1230</v>
      </c>
      <c r="L796" s="112">
        <v>3</v>
      </c>
      <c r="M796" s="112">
        <v>0</v>
      </c>
      <c r="N796" s="112">
        <v>1</v>
      </c>
      <c r="O796" s="110" t="s">
        <v>1210</v>
      </c>
      <c r="P796" s="110" t="s">
        <v>1230</v>
      </c>
      <c r="Q796" s="117"/>
      <c r="R796" s="113" t="s">
        <v>43</v>
      </c>
      <c r="S796" s="101" t="str">
        <f t="shared" si="13"/>
        <v>Ok</v>
      </c>
      <c r="T796" s="6">
        <f>IFERROR(VLOOKUP(D796,'[1]2020 год'!$C:$J,8,0),IFERROR(VLOOKUP(D796,'[1]2020 год'!$C:$J,7,0),""))</f>
        <v>72225</v>
      </c>
    </row>
    <row r="797" spans="1:20" ht="42.6" thickTop="1" thickBot="1" x14ac:dyDescent="0.3">
      <c r="A797" s="107">
        <v>793</v>
      </c>
      <c r="B797" s="108" t="s">
        <v>883</v>
      </c>
      <c r="C797" s="108" t="s">
        <v>1285</v>
      </c>
      <c r="D797" s="108" t="s">
        <v>884</v>
      </c>
      <c r="E797" s="124">
        <v>11681</v>
      </c>
      <c r="F797" s="109" t="s">
        <v>1230</v>
      </c>
      <c r="G797" s="110" t="s">
        <v>1230</v>
      </c>
      <c r="H797" s="110" t="s">
        <v>1230</v>
      </c>
      <c r="I797" s="111" t="s">
        <v>1333</v>
      </c>
      <c r="J797" s="110" t="s">
        <v>1210</v>
      </c>
      <c r="K797" s="110" t="s">
        <v>1230</v>
      </c>
      <c r="L797" s="112">
        <v>3</v>
      </c>
      <c r="M797" s="112">
        <v>0</v>
      </c>
      <c r="N797" s="112">
        <v>1</v>
      </c>
      <c r="O797" s="110" t="s">
        <v>1210</v>
      </c>
      <c r="P797" s="110" t="s">
        <v>1230</v>
      </c>
      <c r="Q797" s="117"/>
      <c r="R797" s="113" t="s">
        <v>43</v>
      </c>
      <c r="S797" s="101" t="str">
        <f t="shared" si="13"/>
        <v>Ok</v>
      </c>
      <c r="T797" s="6">
        <f>IFERROR(VLOOKUP(D797,'[1]2020 год'!$C:$J,8,0),IFERROR(VLOOKUP(D797,'[1]2020 год'!$C:$J,7,0),""))</f>
        <v>11681</v>
      </c>
    </row>
    <row r="798" spans="1:20" ht="42.6" thickTop="1" thickBot="1" x14ac:dyDescent="0.3">
      <c r="A798" s="107">
        <v>794</v>
      </c>
      <c r="B798" s="108" t="s">
        <v>883</v>
      </c>
      <c r="C798" s="108" t="s">
        <v>1285</v>
      </c>
      <c r="D798" s="108" t="s">
        <v>885</v>
      </c>
      <c r="E798" s="124">
        <v>24669</v>
      </c>
      <c r="F798" s="109" t="s">
        <v>1230</v>
      </c>
      <c r="G798" s="110" t="s">
        <v>1230</v>
      </c>
      <c r="H798" s="110" t="s">
        <v>1230</v>
      </c>
      <c r="I798" s="111" t="s">
        <v>1333</v>
      </c>
      <c r="J798" s="110" t="s">
        <v>1210</v>
      </c>
      <c r="K798" s="110" t="s">
        <v>1230</v>
      </c>
      <c r="L798" s="112">
        <v>3</v>
      </c>
      <c r="M798" s="112">
        <v>0</v>
      </c>
      <c r="N798" s="112">
        <v>1</v>
      </c>
      <c r="O798" s="110" t="s">
        <v>1210</v>
      </c>
      <c r="P798" s="110" t="s">
        <v>1230</v>
      </c>
      <c r="Q798" s="117"/>
      <c r="R798" s="113" t="s">
        <v>43</v>
      </c>
      <c r="S798" s="101" t="str">
        <f t="shared" si="13"/>
        <v>Ok</v>
      </c>
      <c r="T798" s="6">
        <f>IFERROR(VLOOKUP(D798,'[1]2020 год'!$C:$J,8,0),IFERROR(VLOOKUP(D798,'[1]2020 год'!$C:$J,7,0),""))</f>
        <v>24669</v>
      </c>
    </row>
    <row r="799" spans="1:20" ht="42.6" thickTop="1" thickBot="1" x14ac:dyDescent="0.3">
      <c r="A799" s="107">
        <v>795</v>
      </c>
      <c r="B799" s="108" t="s">
        <v>883</v>
      </c>
      <c r="C799" s="108" t="s">
        <v>1286</v>
      </c>
      <c r="D799" s="108" t="s">
        <v>886</v>
      </c>
      <c r="E799" s="124">
        <v>188489</v>
      </c>
      <c r="F799" s="109" t="s">
        <v>1230</v>
      </c>
      <c r="G799" s="110" t="s">
        <v>1230</v>
      </c>
      <c r="H799" s="110" t="s">
        <v>1230</v>
      </c>
      <c r="I799" s="111" t="s">
        <v>1333</v>
      </c>
      <c r="J799" s="110" t="s">
        <v>1210</v>
      </c>
      <c r="K799" s="110" t="s">
        <v>1230</v>
      </c>
      <c r="L799" s="112">
        <v>2</v>
      </c>
      <c r="M799" s="112">
        <v>0</v>
      </c>
      <c r="N799" s="112">
        <v>1</v>
      </c>
      <c r="O799" s="110" t="s">
        <v>1210</v>
      </c>
      <c r="P799" s="110" t="s">
        <v>1230</v>
      </c>
      <c r="Q799" s="117"/>
      <c r="R799" s="113" t="s">
        <v>43</v>
      </c>
      <c r="S799" s="101" t="str">
        <f t="shared" si="13"/>
        <v>Ok</v>
      </c>
      <c r="T799" s="6">
        <f>IFERROR(VLOOKUP(D799,'[1]2020 год'!$C:$J,8,0),IFERROR(VLOOKUP(D799,'[1]2020 год'!$C:$J,7,0),""))</f>
        <v>188489</v>
      </c>
    </row>
    <row r="800" spans="1:20" ht="42.6" thickTop="1" thickBot="1" x14ac:dyDescent="0.3">
      <c r="A800" s="107">
        <v>796</v>
      </c>
      <c r="B800" s="108" t="s">
        <v>883</v>
      </c>
      <c r="C800" s="108" t="s">
        <v>1285</v>
      </c>
      <c r="D800" s="108" t="s">
        <v>887</v>
      </c>
      <c r="E800" s="124">
        <v>76032</v>
      </c>
      <c r="F800" s="109" t="s">
        <v>1230</v>
      </c>
      <c r="G800" s="110" t="s">
        <v>1230</v>
      </c>
      <c r="H800" s="110" t="s">
        <v>1230</v>
      </c>
      <c r="I800" s="111" t="s">
        <v>1333</v>
      </c>
      <c r="J800" s="110" t="s">
        <v>1210</v>
      </c>
      <c r="K800" s="110" t="s">
        <v>1230</v>
      </c>
      <c r="L800" s="112">
        <v>3</v>
      </c>
      <c r="M800" s="112">
        <v>0</v>
      </c>
      <c r="N800" s="112">
        <v>1</v>
      </c>
      <c r="O800" s="110" t="s">
        <v>1210</v>
      </c>
      <c r="P800" s="110" t="s">
        <v>1230</v>
      </c>
      <c r="Q800" s="117"/>
      <c r="R800" s="113" t="s">
        <v>43</v>
      </c>
      <c r="S800" s="101" t="str">
        <f t="shared" si="13"/>
        <v>Ok</v>
      </c>
      <c r="T800" s="6">
        <f>IFERROR(VLOOKUP(D800,'[1]2020 год'!$C:$J,8,0),IFERROR(VLOOKUP(D800,'[1]2020 год'!$C:$J,7,0),""))</f>
        <v>76032</v>
      </c>
    </row>
    <row r="801" spans="1:20" ht="42.6" thickTop="1" thickBot="1" x14ac:dyDescent="0.3">
      <c r="A801" s="107">
        <v>797</v>
      </c>
      <c r="B801" s="108" t="s">
        <v>883</v>
      </c>
      <c r="C801" s="108" t="s">
        <v>1285</v>
      </c>
      <c r="D801" s="108" t="s">
        <v>888</v>
      </c>
      <c r="E801" s="124">
        <v>62195</v>
      </c>
      <c r="F801" s="109" t="s">
        <v>1230</v>
      </c>
      <c r="G801" s="110" t="s">
        <v>1230</v>
      </c>
      <c r="H801" s="110" t="s">
        <v>1230</v>
      </c>
      <c r="I801" s="111" t="s">
        <v>1333</v>
      </c>
      <c r="J801" s="110" t="s">
        <v>1210</v>
      </c>
      <c r="K801" s="110" t="s">
        <v>1230</v>
      </c>
      <c r="L801" s="112">
        <v>3</v>
      </c>
      <c r="M801" s="112">
        <v>0</v>
      </c>
      <c r="N801" s="112">
        <v>1</v>
      </c>
      <c r="O801" s="110" t="s">
        <v>1210</v>
      </c>
      <c r="P801" s="110" t="s">
        <v>1230</v>
      </c>
      <c r="Q801" s="117"/>
      <c r="R801" s="113" t="s">
        <v>43</v>
      </c>
      <c r="S801" s="101" t="str">
        <f t="shared" si="13"/>
        <v>Ok</v>
      </c>
      <c r="T801" s="6">
        <f>IFERROR(VLOOKUP(D801,'[1]2020 год'!$C:$J,8,0),IFERROR(VLOOKUP(D801,'[1]2020 год'!$C:$J,7,0),""))</f>
        <v>62195</v>
      </c>
    </row>
    <row r="802" spans="1:20" ht="42.6" thickTop="1" thickBot="1" x14ac:dyDescent="0.3">
      <c r="A802" s="107">
        <v>798</v>
      </c>
      <c r="B802" s="108" t="s">
        <v>883</v>
      </c>
      <c r="C802" s="108" t="s">
        <v>1285</v>
      </c>
      <c r="D802" s="108" t="s">
        <v>889</v>
      </c>
      <c r="E802" s="124">
        <v>19237</v>
      </c>
      <c r="F802" s="109" t="s">
        <v>1230</v>
      </c>
      <c r="G802" s="110" t="s">
        <v>1230</v>
      </c>
      <c r="H802" s="110" t="s">
        <v>1230</v>
      </c>
      <c r="I802" s="111" t="s">
        <v>1333</v>
      </c>
      <c r="J802" s="110" t="s">
        <v>1210</v>
      </c>
      <c r="K802" s="110" t="s">
        <v>1230</v>
      </c>
      <c r="L802" s="112">
        <v>3</v>
      </c>
      <c r="M802" s="112">
        <v>0</v>
      </c>
      <c r="N802" s="112">
        <v>1</v>
      </c>
      <c r="O802" s="110" t="s">
        <v>1210</v>
      </c>
      <c r="P802" s="110" t="s">
        <v>1230</v>
      </c>
      <c r="Q802" s="117"/>
      <c r="R802" s="113" t="s">
        <v>43</v>
      </c>
      <c r="S802" s="101" t="str">
        <f t="shared" si="13"/>
        <v>Ok</v>
      </c>
      <c r="T802" s="6">
        <f>IFERROR(VLOOKUP(D802,'[1]2020 год'!$C:$J,8,0),IFERROR(VLOOKUP(D802,'[1]2020 год'!$C:$J,7,0),""))</f>
        <v>19237</v>
      </c>
    </row>
    <row r="803" spans="1:20" ht="42.6" thickTop="1" thickBot="1" x14ac:dyDescent="0.3">
      <c r="A803" s="107">
        <v>799</v>
      </c>
      <c r="B803" s="108" t="s">
        <v>883</v>
      </c>
      <c r="C803" s="108" t="s">
        <v>1285</v>
      </c>
      <c r="D803" s="108" t="s">
        <v>890</v>
      </c>
      <c r="E803" s="124">
        <v>15635</v>
      </c>
      <c r="F803" s="109" t="s">
        <v>1230</v>
      </c>
      <c r="G803" s="110" t="s">
        <v>1230</v>
      </c>
      <c r="H803" s="110" t="s">
        <v>1230</v>
      </c>
      <c r="I803" s="111" t="s">
        <v>1333</v>
      </c>
      <c r="J803" s="110" t="s">
        <v>1210</v>
      </c>
      <c r="K803" s="110" t="s">
        <v>1230</v>
      </c>
      <c r="L803" s="112">
        <v>3</v>
      </c>
      <c r="M803" s="112">
        <v>0</v>
      </c>
      <c r="N803" s="112">
        <v>1</v>
      </c>
      <c r="O803" s="110" t="s">
        <v>1210</v>
      </c>
      <c r="P803" s="110" t="s">
        <v>1230</v>
      </c>
      <c r="Q803" s="117"/>
      <c r="R803" s="113" t="s">
        <v>43</v>
      </c>
      <c r="S803" s="101" t="str">
        <f t="shared" si="13"/>
        <v>Ok</v>
      </c>
      <c r="T803" s="6">
        <f>IFERROR(VLOOKUP(D803,'[1]2020 год'!$C:$J,8,0),IFERROR(VLOOKUP(D803,'[1]2020 год'!$C:$J,7,0),""))</f>
        <v>15635</v>
      </c>
    </row>
    <row r="804" spans="1:20" ht="42.6" thickTop="1" thickBot="1" x14ac:dyDescent="0.3">
      <c r="A804" s="107">
        <v>800</v>
      </c>
      <c r="B804" s="108" t="s">
        <v>883</v>
      </c>
      <c r="C804" s="108" t="s">
        <v>1285</v>
      </c>
      <c r="D804" s="108" t="s">
        <v>891</v>
      </c>
      <c r="E804" s="124">
        <v>22617</v>
      </c>
      <c r="F804" s="109" t="s">
        <v>1230</v>
      </c>
      <c r="G804" s="110" t="s">
        <v>1230</v>
      </c>
      <c r="H804" s="110" t="s">
        <v>1230</v>
      </c>
      <c r="I804" s="111" t="s">
        <v>1333</v>
      </c>
      <c r="J804" s="110" t="s">
        <v>1210</v>
      </c>
      <c r="K804" s="110" t="s">
        <v>1230</v>
      </c>
      <c r="L804" s="112">
        <v>3</v>
      </c>
      <c r="M804" s="112">
        <v>0</v>
      </c>
      <c r="N804" s="112">
        <v>1</v>
      </c>
      <c r="O804" s="110" t="s">
        <v>1210</v>
      </c>
      <c r="P804" s="110" t="s">
        <v>1230</v>
      </c>
      <c r="Q804" s="117"/>
      <c r="R804" s="113" t="s">
        <v>43</v>
      </c>
      <c r="S804" s="101" t="str">
        <f t="shared" si="13"/>
        <v>Ok</v>
      </c>
      <c r="T804" s="6">
        <f>IFERROR(VLOOKUP(D804,'[1]2020 год'!$C:$J,8,0),IFERROR(VLOOKUP(D804,'[1]2020 год'!$C:$J,7,0),""))</f>
        <v>22617</v>
      </c>
    </row>
    <row r="805" spans="1:20" ht="42.6" thickTop="1" thickBot="1" x14ac:dyDescent="0.3">
      <c r="A805" s="107">
        <v>801</v>
      </c>
      <c r="B805" s="108" t="s">
        <v>883</v>
      </c>
      <c r="C805" s="108" t="s">
        <v>1285</v>
      </c>
      <c r="D805" s="108" t="s">
        <v>892</v>
      </c>
      <c r="E805" s="124">
        <v>14385</v>
      </c>
      <c r="F805" s="109" t="s">
        <v>1230</v>
      </c>
      <c r="G805" s="110" t="s">
        <v>1230</v>
      </c>
      <c r="H805" s="110" t="s">
        <v>1230</v>
      </c>
      <c r="I805" s="111" t="s">
        <v>1333</v>
      </c>
      <c r="J805" s="110" t="s">
        <v>1210</v>
      </c>
      <c r="K805" s="110" t="s">
        <v>1230</v>
      </c>
      <c r="L805" s="112">
        <v>3</v>
      </c>
      <c r="M805" s="112">
        <v>0</v>
      </c>
      <c r="N805" s="112">
        <v>1</v>
      </c>
      <c r="O805" s="110" t="s">
        <v>1210</v>
      </c>
      <c r="P805" s="110" t="s">
        <v>1230</v>
      </c>
      <c r="Q805" s="117"/>
      <c r="R805" s="113" t="s">
        <v>43</v>
      </c>
      <c r="S805" s="101" t="str">
        <f t="shared" si="13"/>
        <v>Ok</v>
      </c>
      <c r="T805" s="6">
        <f>IFERROR(VLOOKUP(D805,'[1]2020 год'!$C:$J,8,0),IFERROR(VLOOKUP(D805,'[1]2020 год'!$C:$J,7,0),""))</f>
        <v>14385</v>
      </c>
    </row>
    <row r="806" spans="1:20" ht="42.6" thickTop="1" thickBot="1" x14ac:dyDescent="0.3">
      <c r="A806" s="107">
        <v>802</v>
      </c>
      <c r="B806" s="108" t="s">
        <v>883</v>
      </c>
      <c r="C806" s="108" t="s">
        <v>1285</v>
      </c>
      <c r="D806" s="108" t="s">
        <v>893</v>
      </c>
      <c r="E806" s="124">
        <v>31184</v>
      </c>
      <c r="F806" s="109" t="s">
        <v>1230</v>
      </c>
      <c r="G806" s="110" t="s">
        <v>1230</v>
      </c>
      <c r="H806" s="110" t="s">
        <v>1230</v>
      </c>
      <c r="I806" s="111" t="s">
        <v>1333</v>
      </c>
      <c r="J806" s="110" t="s">
        <v>1210</v>
      </c>
      <c r="K806" s="110" t="s">
        <v>1230</v>
      </c>
      <c r="L806" s="112">
        <v>3</v>
      </c>
      <c r="M806" s="112">
        <v>0</v>
      </c>
      <c r="N806" s="112">
        <v>1</v>
      </c>
      <c r="O806" s="110" t="s">
        <v>1210</v>
      </c>
      <c r="P806" s="110" t="s">
        <v>1230</v>
      </c>
      <c r="Q806" s="117"/>
      <c r="R806" s="113" t="s">
        <v>43</v>
      </c>
      <c r="S806" s="101" t="str">
        <f t="shared" si="13"/>
        <v>Ok</v>
      </c>
      <c r="T806" s="6">
        <f>IFERROR(VLOOKUP(D806,'[1]2020 год'!$C:$J,8,0),IFERROR(VLOOKUP(D806,'[1]2020 год'!$C:$J,7,0),""))</f>
        <v>31184</v>
      </c>
    </row>
    <row r="807" spans="1:20" ht="42.6" thickTop="1" thickBot="1" x14ac:dyDescent="0.3">
      <c r="A807" s="107">
        <v>803</v>
      </c>
      <c r="B807" s="108" t="s">
        <v>883</v>
      </c>
      <c r="C807" s="108" t="s">
        <v>1285</v>
      </c>
      <c r="D807" s="108" t="s">
        <v>894</v>
      </c>
      <c r="E807" s="124">
        <v>15374</v>
      </c>
      <c r="F807" s="109" t="s">
        <v>1230</v>
      </c>
      <c r="G807" s="110" t="s">
        <v>1230</v>
      </c>
      <c r="H807" s="110" t="s">
        <v>1230</v>
      </c>
      <c r="I807" s="111" t="s">
        <v>1333</v>
      </c>
      <c r="J807" s="110" t="s">
        <v>1210</v>
      </c>
      <c r="K807" s="110" t="s">
        <v>1230</v>
      </c>
      <c r="L807" s="112">
        <v>3</v>
      </c>
      <c r="M807" s="112">
        <v>0</v>
      </c>
      <c r="N807" s="112">
        <v>1</v>
      </c>
      <c r="O807" s="110" t="s">
        <v>1210</v>
      </c>
      <c r="P807" s="110" t="s">
        <v>1230</v>
      </c>
      <c r="Q807" s="117"/>
      <c r="R807" s="113" t="s">
        <v>43</v>
      </c>
      <c r="S807" s="101" t="str">
        <f t="shared" si="13"/>
        <v>Ok</v>
      </c>
      <c r="T807" s="6">
        <f>IFERROR(VLOOKUP(D807,'[1]2020 год'!$C:$J,8,0),IFERROR(VLOOKUP(D807,'[1]2020 год'!$C:$J,7,0),""))</f>
        <v>15374</v>
      </c>
    </row>
    <row r="808" spans="1:20" ht="42.6" thickTop="1" thickBot="1" x14ac:dyDescent="0.3">
      <c r="A808" s="107">
        <v>804</v>
      </c>
      <c r="B808" s="108" t="s">
        <v>883</v>
      </c>
      <c r="C808" s="108" t="s">
        <v>1285</v>
      </c>
      <c r="D808" s="108" t="s">
        <v>895</v>
      </c>
      <c r="E808" s="124">
        <v>28490</v>
      </c>
      <c r="F808" s="109" t="s">
        <v>1230</v>
      </c>
      <c r="G808" s="110" t="s">
        <v>1230</v>
      </c>
      <c r="H808" s="110" t="s">
        <v>1230</v>
      </c>
      <c r="I808" s="111" t="s">
        <v>1333</v>
      </c>
      <c r="J808" s="110" t="s">
        <v>1210</v>
      </c>
      <c r="K808" s="110" t="s">
        <v>1230</v>
      </c>
      <c r="L808" s="112">
        <v>3</v>
      </c>
      <c r="M808" s="112">
        <v>0</v>
      </c>
      <c r="N808" s="112">
        <v>1</v>
      </c>
      <c r="O808" s="110" t="s">
        <v>1210</v>
      </c>
      <c r="P808" s="110" t="s">
        <v>1230</v>
      </c>
      <c r="Q808" s="117"/>
      <c r="R808" s="113" t="s">
        <v>43</v>
      </c>
      <c r="S808" s="101" t="str">
        <f t="shared" si="13"/>
        <v>Ok</v>
      </c>
      <c r="T808" s="6">
        <f>IFERROR(VLOOKUP(D808,'[1]2020 год'!$C:$J,8,0),IFERROR(VLOOKUP(D808,'[1]2020 год'!$C:$J,7,0),""))</f>
        <v>28490</v>
      </c>
    </row>
    <row r="809" spans="1:20" ht="42.6" thickTop="1" thickBot="1" x14ac:dyDescent="0.3">
      <c r="A809" s="107">
        <v>805</v>
      </c>
      <c r="B809" s="108" t="s">
        <v>883</v>
      </c>
      <c r="C809" s="108" t="s">
        <v>1285</v>
      </c>
      <c r="D809" s="108" t="s">
        <v>896</v>
      </c>
      <c r="E809" s="124">
        <v>33647</v>
      </c>
      <c r="F809" s="109" t="s">
        <v>1230</v>
      </c>
      <c r="G809" s="110" t="s">
        <v>1230</v>
      </c>
      <c r="H809" s="110" t="s">
        <v>1230</v>
      </c>
      <c r="I809" s="111" t="s">
        <v>1333</v>
      </c>
      <c r="J809" s="110" t="s">
        <v>1210</v>
      </c>
      <c r="K809" s="110" t="s">
        <v>1230</v>
      </c>
      <c r="L809" s="112">
        <v>3</v>
      </c>
      <c r="M809" s="112">
        <v>0</v>
      </c>
      <c r="N809" s="112">
        <v>1</v>
      </c>
      <c r="O809" s="110" t="s">
        <v>1210</v>
      </c>
      <c r="P809" s="110" t="s">
        <v>1230</v>
      </c>
      <c r="Q809" s="117"/>
      <c r="R809" s="113" t="s">
        <v>43</v>
      </c>
      <c r="S809" s="101" t="str">
        <f t="shared" si="13"/>
        <v>Ok</v>
      </c>
      <c r="T809" s="6">
        <f>IFERROR(VLOOKUP(D809,'[1]2020 год'!$C:$J,8,0),IFERROR(VLOOKUP(D809,'[1]2020 год'!$C:$J,7,0),""))</f>
        <v>33647</v>
      </c>
    </row>
    <row r="810" spans="1:20" ht="42.6" thickTop="1" thickBot="1" x14ac:dyDescent="0.3">
      <c r="A810" s="107">
        <v>806</v>
      </c>
      <c r="B810" s="108" t="s">
        <v>883</v>
      </c>
      <c r="C810" s="108" t="s">
        <v>1285</v>
      </c>
      <c r="D810" s="108" t="s">
        <v>897</v>
      </c>
      <c r="E810" s="124">
        <v>40927</v>
      </c>
      <c r="F810" s="109" t="s">
        <v>1230</v>
      </c>
      <c r="G810" s="110" t="s">
        <v>1230</v>
      </c>
      <c r="H810" s="110" t="s">
        <v>1230</v>
      </c>
      <c r="I810" s="111" t="s">
        <v>1333</v>
      </c>
      <c r="J810" s="110" t="s">
        <v>1210</v>
      </c>
      <c r="K810" s="110" t="s">
        <v>1230</v>
      </c>
      <c r="L810" s="112">
        <v>3</v>
      </c>
      <c r="M810" s="112">
        <v>0</v>
      </c>
      <c r="N810" s="112">
        <v>1</v>
      </c>
      <c r="O810" s="110" t="s">
        <v>1210</v>
      </c>
      <c r="P810" s="110" t="s">
        <v>1230</v>
      </c>
      <c r="Q810" s="117"/>
      <c r="R810" s="113" t="s">
        <v>43</v>
      </c>
      <c r="S810" s="101" t="str">
        <f t="shared" si="13"/>
        <v>Ok</v>
      </c>
      <c r="T810" s="6">
        <f>IFERROR(VLOOKUP(D810,'[1]2020 год'!$C:$J,8,0),IFERROR(VLOOKUP(D810,'[1]2020 год'!$C:$J,7,0),""))</f>
        <v>40927</v>
      </c>
    </row>
    <row r="811" spans="1:20" ht="42.6" thickTop="1" thickBot="1" x14ac:dyDescent="0.3">
      <c r="A811" s="107">
        <v>807</v>
      </c>
      <c r="B811" s="108" t="s">
        <v>883</v>
      </c>
      <c r="C811" s="108" t="s">
        <v>1285</v>
      </c>
      <c r="D811" s="108" t="s">
        <v>898</v>
      </c>
      <c r="E811" s="124">
        <v>38663</v>
      </c>
      <c r="F811" s="109" t="s">
        <v>1230</v>
      </c>
      <c r="G811" s="110" t="s">
        <v>1230</v>
      </c>
      <c r="H811" s="110" t="s">
        <v>1230</v>
      </c>
      <c r="I811" s="111" t="s">
        <v>1333</v>
      </c>
      <c r="J811" s="110" t="s">
        <v>1210</v>
      </c>
      <c r="K811" s="110" t="s">
        <v>1230</v>
      </c>
      <c r="L811" s="112">
        <v>3</v>
      </c>
      <c r="M811" s="112">
        <v>0</v>
      </c>
      <c r="N811" s="112">
        <v>1</v>
      </c>
      <c r="O811" s="110" t="s">
        <v>1210</v>
      </c>
      <c r="P811" s="110" t="s">
        <v>1230</v>
      </c>
      <c r="Q811" s="117"/>
      <c r="R811" s="113" t="s">
        <v>43</v>
      </c>
      <c r="S811" s="101" t="str">
        <f t="shared" si="13"/>
        <v>Ok</v>
      </c>
      <c r="T811" s="6">
        <f>IFERROR(VLOOKUP(D811,'[1]2020 год'!$C:$J,8,0),IFERROR(VLOOKUP(D811,'[1]2020 год'!$C:$J,7,0),""))</f>
        <v>38663</v>
      </c>
    </row>
    <row r="812" spans="1:20" ht="42.6" thickTop="1" thickBot="1" x14ac:dyDescent="0.3">
      <c r="A812" s="107">
        <v>808</v>
      </c>
      <c r="B812" s="108" t="s">
        <v>883</v>
      </c>
      <c r="C812" s="108" t="s">
        <v>1286</v>
      </c>
      <c r="D812" s="108" t="s">
        <v>899</v>
      </c>
      <c r="E812" s="124">
        <v>841902</v>
      </c>
      <c r="F812" s="109" t="s">
        <v>1230</v>
      </c>
      <c r="G812" s="110" t="s">
        <v>1230</v>
      </c>
      <c r="H812" s="110" t="s">
        <v>1230</v>
      </c>
      <c r="I812" s="111" t="s">
        <v>1333</v>
      </c>
      <c r="J812" s="110" t="s">
        <v>1210</v>
      </c>
      <c r="K812" s="110" t="s">
        <v>1230</v>
      </c>
      <c r="L812" s="112">
        <v>2</v>
      </c>
      <c r="M812" s="112">
        <v>0</v>
      </c>
      <c r="N812" s="112">
        <v>1</v>
      </c>
      <c r="O812" s="110" t="s">
        <v>1210</v>
      </c>
      <c r="P812" s="110" t="s">
        <v>1230</v>
      </c>
      <c r="Q812" s="117"/>
      <c r="R812" s="113" t="s">
        <v>43</v>
      </c>
      <c r="S812" s="101" t="str">
        <f t="shared" si="13"/>
        <v>Ok</v>
      </c>
      <c r="T812" s="6">
        <f>IFERROR(VLOOKUP(D812,'[1]2020 год'!$C:$J,8,0),IFERROR(VLOOKUP(D812,'[1]2020 год'!$C:$J,7,0),""))</f>
        <v>841902</v>
      </c>
    </row>
    <row r="813" spans="1:20" ht="42.6" thickTop="1" thickBot="1" x14ac:dyDescent="0.3">
      <c r="A813" s="107">
        <v>809</v>
      </c>
      <c r="B813" s="108" t="s">
        <v>883</v>
      </c>
      <c r="C813" s="108" t="s">
        <v>1285</v>
      </c>
      <c r="D813" s="108" t="s">
        <v>291</v>
      </c>
      <c r="E813" s="124">
        <v>21679</v>
      </c>
      <c r="F813" s="109" t="s">
        <v>1230</v>
      </c>
      <c r="G813" s="110" t="s">
        <v>1230</v>
      </c>
      <c r="H813" s="110" t="s">
        <v>1230</v>
      </c>
      <c r="I813" s="111" t="s">
        <v>1333</v>
      </c>
      <c r="J813" s="110" t="s">
        <v>1210</v>
      </c>
      <c r="K813" s="110" t="s">
        <v>1230</v>
      </c>
      <c r="L813" s="112">
        <v>3</v>
      </c>
      <c r="M813" s="112">
        <v>0</v>
      </c>
      <c r="N813" s="112">
        <v>1</v>
      </c>
      <c r="O813" s="110" t="s">
        <v>1210</v>
      </c>
      <c r="P813" s="110" t="s">
        <v>1230</v>
      </c>
      <c r="Q813" s="117"/>
      <c r="R813" s="113" t="s">
        <v>43</v>
      </c>
      <c r="S813" s="101" t="str">
        <f t="shared" si="13"/>
        <v>Ok</v>
      </c>
      <c r="T813" s="6">
        <f>IFERROR(VLOOKUP(D813,'[1]2020 год'!$C:$J,8,0),IFERROR(VLOOKUP(D813,'[1]2020 год'!$C:$J,7,0),""))</f>
        <v>21679</v>
      </c>
    </row>
    <row r="814" spans="1:20" ht="42.6" thickTop="1" thickBot="1" x14ac:dyDescent="0.3">
      <c r="A814" s="107">
        <v>810</v>
      </c>
      <c r="B814" s="108" t="s">
        <v>883</v>
      </c>
      <c r="C814" s="108" t="s">
        <v>1285</v>
      </c>
      <c r="D814" s="108" t="s">
        <v>900</v>
      </c>
      <c r="E814" s="124">
        <v>11836</v>
      </c>
      <c r="F814" s="109" t="s">
        <v>1230</v>
      </c>
      <c r="G814" s="110" t="s">
        <v>1230</v>
      </c>
      <c r="H814" s="110" t="s">
        <v>1230</v>
      </c>
      <c r="I814" s="111" t="s">
        <v>1333</v>
      </c>
      <c r="J814" s="110" t="s">
        <v>1210</v>
      </c>
      <c r="K814" s="110" t="s">
        <v>1230</v>
      </c>
      <c r="L814" s="112">
        <v>3</v>
      </c>
      <c r="M814" s="112">
        <v>0</v>
      </c>
      <c r="N814" s="112">
        <v>1</v>
      </c>
      <c r="O814" s="110" t="s">
        <v>1210</v>
      </c>
      <c r="P814" s="110" t="s">
        <v>1230</v>
      </c>
      <c r="Q814" s="117"/>
      <c r="R814" s="113" t="s">
        <v>43</v>
      </c>
      <c r="S814" s="101" t="str">
        <f t="shared" si="13"/>
        <v>Ok</v>
      </c>
      <c r="T814" s="6">
        <f>IFERROR(VLOOKUP(D814,'[1]2020 год'!$C:$J,8,0),IFERROR(VLOOKUP(D814,'[1]2020 год'!$C:$J,7,0),""))</f>
        <v>11836</v>
      </c>
    </row>
    <row r="815" spans="1:20" ht="42.6" thickTop="1" thickBot="1" x14ac:dyDescent="0.3">
      <c r="A815" s="107">
        <v>811</v>
      </c>
      <c r="B815" s="108" t="s">
        <v>883</v>
      </c>
      <c r="C815" s="108" t="s">
        <v>1285</v>
      </c>
      <c r="D815" s="108" t="s">
        <v>901</v>
      </c>
      <c r="E815" s="124">
        <v>12302</v>
      </c>
      <c r="F815" s="109" t="s">
        <v>1230</v>
      </c>
      <c r="G815" s="110" t="s">
        <v>1230</v>
      </c>
      <c r="H815" s="110" t="s">
        <v>1230</v>
      </c>
      <c r="I815" s="111" t="s">
        <v>1333</v>
      </c>
      <c r="J815" s="110" t="s">
        <v>1210</v>
      </c>
      <c r="K815" s="110" t="s">
        <v>1230</v>
      </c>
      <c r="L815" s="112">
        <v>3</v>
      </c>
      <c r="M815" s="112">
        <v>0</v>
      </c>
      <c r="N815" s="112">
        <v>1</v>
      </c>
      <c r="O815" s="110" t="s">
        <v>1210</v>
      </c>
      <c r="P815" s="110" t="s">
        <v>1230</v>
      </c>
      <c r="Q815" s="117"/>
      <c r="R815" s="113" t="s">
        <v>43</v>
      </c>
      <c r="S815" s="101" t="str">
        <f t="shared" si="13"/>
        <v>Ok</v>
      </c>
      <c r="T815" s="6">
        <f>IFERROR(VLOOKUP(D815,'[1]2020 год'!$C:$J,8,0),IFERROR(VLOOKUP(D815,'[1]2020 год'!$C:$J,7,0),""))</f>
        <v>12302</v>
      </c>
    </row>
    <row r="816" spans="1:20" ht="42.6" thickTop="1" thickBot="1" x14ac:dyDescent="0.3">
      <c r="A816" s="107">
        <v>812</v>
      </c>
      <c r="B816" s="108" t="s">
        <v>883</v>
      </c>
      <c r="C816" s="108" t="s">
        <v>1286</v>
      </c>
      <c r="D816" s="108" t="s">
        <v>902</v>
      </c>
      <c r="E816" s="124">
        <v>225731</v>
      </c>
      <c r="F816" s="109" t="s">
        <v>1230</v>
      </c>
      <c r="G816" s="110" t="s">
        <v>1230</v>
      </c>
      <c r="H816" s="110" t="s">
        <v>1230</v>
      </c>
      <c r="I816" s="111" t="s">
        <v>1333</v>
      </c>
      <c r="J816" s="110" t="s">
        <v>1210</v>
      </c>
      <c r="K816" s="110" t="s">
        <v>1230</v>
      </c>
      <c r="L816" s="112">
        <v>2</v>
      </c>
      <c r="M816" s="112">
        <v>0</v>
      </c>
      <c r="N816" s="112">
        <v>1</v>
      </c>
      <c r="O816" s="110" t="s">
        <v>1210</v>
      </c>
      <c r="P816" s="110" t="s">
        <v>1230</v>
      </c>
      <c r="Q816" s="117"/>
      <c r="R816" s="113" t="s">
        <v>43</v>
      </c>
      <c r="S816" s="101" t="str">
        <f t="shared" si="13"/>
        <v>Ok</v>
      </c>
      <c r="T816" s="6">
        <f>IFERROR(VLOOKUP(D816,'[1]2020 год'!$C:$J,8,0),IFERROR(VLOOKUP(D816,'[1]2020 год'!$C:$J,7,0),""))</f>
        <v>225731</v>
      </c>
    </row>
    <row r="817" spans="1:20" ht="42.6" thickTop="1" thickBot="1" x14ac:dyDescent="0.3">
      <c r="A817" s="107">
        <v>813</v>
      </c>
      <c r="B817" s="108" t="s">
        <v>903</v>
      </c>
      <c r="C817" s="108" t="s">
        <v>1285</v>
      </c>
      <c r="D817" s="108" t="s">
        <v>904</v>
      </c>
      <c r="E817" s="124">
        <v>9346</v>
      </c>
      <c r="F817" s="109" t="s">
        <v>1230</v>
      </c>
      <c r="G817" s="110" t="s">
        <v>1230</v>
      </c>
      <c r="H817" s="110" t="s">
        <v>1230</v>
      </c>
      <c r="I817" s="111" t="s">
        <v>1333</v>
      </c>
      <c r="J817" s="110" t="s">
        <v>1210</v>
      </c>
      <c r="K817" s="110" t="s">
        <v>1230</v>
      </c>
      <c r="L817" s="112">
        <v>3</v>
      </c>
      <c r="M817" s="112">
        <v>0</v>
      </c>
      <c r="N817" s="112">
        <v>1</v>
      </c>
      <c r="O817" s="110" t="s">
        <v>1210</v>
      </c>
      <c r="P817" s="110" t="s">
        <v>1230</v>
      </c>
      <c r="Q817" s="117"/>
      <c r="R817" s="113" t="s">
        <v>47</v>
      </c>
      <c r="S817" s="101" t="str">
        <f t="shared" si="13"/>
        <v>Ok</v>
      </c>
      <c r="T817" s="6">
        <f>IFERROR(VLOOKUP(D817,'[1]2020 год'!$C:$J,8,0),IFERROR(VLOOKUP(D817,'[1]2020 год'!$C:$J,7,0),""))</f>
        <v>9346</v>
      </c>
    </row>
    <row r="818" spans="1:20" ht="42.6" thickTop="1" thickBot="1" x14ac:dyDescent="0.3">
      <c r="A818" s="107">
        <v>814</v>
      </c>
      <c r="B818" s="108" t="s">
        <v>903</v>
      </c>
      <c r="C818" s="108" t="s">
        <v>1285</v>
      </c>
      <c r="D818" s="108" t="s">
        <v>905</v>
      </c>
      <c r="E818" s="124">
        <v>11685</v>
      </c>
      <c r="F818" s="109" t="s">
        <v>1230</v>
      </c>
      <c r="G818" s="110" t="s">
        <v>1230</v>
      </c>
      <c r="H818" s="110" t="s">
        <v>1230</v>
      </c>
      <c r="I818" s="111" t="s">
        <v>1333</v>
      </c>
      <c r="J818" s="110" t="s">
        <v>1210</v>
      </c>
      <c r="K818" s="110" t="s">
        <v>1230</v>
      </c>
      <c r="L818" s="112">
        <v>3</v>
      </c>
      <c r="M818" s="112">
        <v>0</v>
      </c>
      <c r="N818" s="112">
        <v>1</v>
      </c>
      <c r="O818" s="110" t="s">
        <v>1210</v>
      </c>
      <c r="P818" s="110" t="s">
        <v>1230</v>
      </c>
      <c r="Q818" s="117"/>
      <c r="R818" s="113" t="s">
        <v>47</v>
      </c>
      <c r="S818" s="101" t="str">
        <f t="shared" si="13"/>
        <v>Ok</v>
      </c>
      <c r="T818" s="6">
        <f>IFERROR(VLOOKUP(D818,'[1]2020 год'!$C:$J,8,0),IFERROR(VLOOKUP(D818,'[1]2020 год'!$C:$J,7,0),""))</f>
        <v>11685</v>
      </c>
    </row>
    <row r="819" spans="1:20" ht="42.6" thickTop="1" thickBot="1" x14ac:dyDescent="0.3">
      <c r="A819" s="107">
        <v>815</v>
      </c>
      <c r="B819" s="108" t="s">
        <v>903</v>
      </c>
      <c r="C819" s="108" t="s">
        <v>1285</v>
      </c>
      <c r="D819" s="108" t="s">
        <v>906</v>
      </c>
      <c r="E819" s="124">
        <v>33645</v>
      </c>
      <c r="F819" s="109" t="s">
        <v>1230</v>
      </c>
      <c r="G819" s="110" t="s">
        <v>1230</v>
      </c>
      <c r="H819" s="110" t="s">
        <v>1230</v>
      </c>
      <c r="I819" s="111" t="s">
        <v>1333</v>
      </c>
      <c r="J819" s="110" t="s">
        <v>1210</v>
      </c>
      <c r="K819" s="110" t="s">
        <v>1230</v>
      </c>
      <c r="L819" s="112">
        <v>3</v>
      </c>
      <c r="M819" s="112">
        <v>0</v>
      </c>
      <c r="N819" s="112">
        <v>1</v>
      </c>
      <c r="O819" s="110" t="s">
        <v>1210</v>
      </c>
      <c r="P819" s="110" t="s">
        <v>1230</v>
      </c>
      <c r="Q819" s="117"/>
      <c r="R819" s="113" t="s">
        <v>47</v>
      </c>
      <c r="S819" s="101" t="str">
        <f t="shared" si="13"/>
        <v>Ok</v>
      </c>
      <c r="T819" s="6">
        <f>IFERROR(VLOOKUP(D819,'[1]2020 год'!$C:$J,8,0),IFERROR(VLOOKUP(D819,'[1]2020 год'!$C:$J,7,0),""))</f>
        <v>33645</v>
      </c>
    </row>
    <row r="820" spans="1:20" ht="42.6" thickTop="1" thickBot="1" x14ac:dyDescent="0.3">
      <c r="A820" s="107">
        <v>816</v>
      </c>
      <c r="B820" s="108" t="s">
        <v>903</v>
      </c>
      <c r="C820" s="108" t="s">
        <v>1285</v>
      </c>
      <c r="D820" s="108" t="s">
        <v>907</v>
      </c>
      <c r="E820" s="124">
        <v>9996</v>
      </c>
      <c r="F820" s="109" t="s">
        <v>1230</v>
      </c>
      <c r="G820" s="110" t="s">
        <v>1230</v>
      </c>
      <c r="H820" s="110" t="s">
        <v>1230</v>
      </c>
      <c r="I820" s="111" t="s">
        <v>1333</v>
      </c>
      <c r="J820" s="110" t="s">
        <v>1210</v>
      </c>
      <c r="K820" s="110" t="s">
        <v>1230</v>
      </c>
      <c r="L820" s="112">
        <v>3</v>
      </c>
      <c r="M820" s="112">
        <v>0</v>
      </c>
      <c r="N820" s="112">
        <v>1</v>
      </c>
      <c r="O820" s="110" t="s">
        <v>1210</v>
      </c>
      <c r="P820" s="110" t="s">
        <v>1230</v>
      </c>
      <c r="Q820" s="117"/>
      <c r="R820" s="113" t="s">
        <v>47</v>
      </c>
      <c r="S820" s="101" t="str">
        <f t="shared" si="13"/>
        <v>Ok</v>
      </c>
      <c r="T820" s="6">
        <f>IFERROR(VLOOKUP(D820,'[1]2020 год'!$C:$J,8,0),IFERROR(VLOOKUP(D820,'[1]2020 год'!$C:$J,7,0),""))</f>
        <v>9996</v>
      </c>
    </row>
    <row r="821" spans="1:20" ht="42.6" thickTop="1" thickBot="1" x14ac:dyDescent="0.3">
      <c r="A821" s="107">
        <v>817</v>
      </c>
      <c r="B821" s="108" t="s">
        <v>903</v>
      </c>
      <c r="C821" s="108" t="s">
        <v>1285</v>
      </c>
      <c r="D821" s="108" t="s">
        <v>908</v>
      </c>
      <c r="E821" s="124">
        <v>10151</v>
      </c>
      <c r="F821" s="109" t="s">
        <v>1230</v>
      </c>
      <c r="G821" s="110" t="s">
        <v>1230</v>
      </c>
      <c r="H821" s="110" t="s">
        <v>1230</v>
      </c>
      <c r="I821" s="111" t="s">
        <v>1333</v>
      </c>
      <c r="J821" s="110" t="s">
        <v>1210</v>
      </c>
      <c r="K821" s="110" t="s">
        <v>1230</v>
      </c>
      <c r="L821" s="112">
        <v>3</v>
      </c>
      <c r="M821" s="112">
        <v>0</v>
      </c>
      <c r="N821" s="112">
        <v>1</v>
      </c>
      <c r="O821" s="110" t="s">
        <v>1210</v>
      </c>
      <c r="P821" s="110" t="s">
        <v>1230</v>
      </c>
      <c r="Q821" s="117"/>
      <c r="R821" s="113" t="s">
        <v>47</v>
      </c>
      <c r="S821" s="101" t="str">
        <f t="shared" si="13"/>
        <v>Ok</v>
      </c>
      <c r="T821" s="6">
        <f>IFERROR(VLOOKUP(D821,'[1]2020 год'!$C:$J,8,0),IFERROR(VLOOKUP(D821,'[1]2020 год'!$C:$J,7,0),""))</f>
        <v>10151</v>
      </c>
    </row>
    <row r="822" spans="1:20" ht="42.6" thickTop="1" thickBot="1" x14ac:dyDescent="0.3">
      <c r="A822" s="107">
        <v>818</v>
      </c>
      <c r="B822" s="108" t="s">
        <v>903</v>
      </c>
      <c r="C822" s="108" t="s">
        <v>1285</v>
      </c>
      <c r="D822" s="108" t="s">
        <v>909</v>
      </c>
      <c r="E822" s="124">
        <v>20391</v>
      </c>
      <c r="F822" s="109" t="s">
        <v>1230</v>
      </c>
      <c r="G822" s="110" t="s">
        <v>1230</v>
      </c>
      <c r="H822" s="110" t="s">
        <v>1230</v>
      </c>
      <c r="I822" s="111" t="s">
        <v>1333</v>
      </c>
      <c r="J822" s="110" t="s">
        <v>1210</v>
      </c>
      <c r="K822" s="110" t="s">
        <v>1230</v>
      </c>
      <c r="L822" s="112">
        <v>3</v>
      </c>
      <c r="M822" s="112">
        <v>0</v>
      </c>
      <c r="N822" s="112">
        <v>1</v>
      </c>
      <c r="O822" s="110" t="s">
        <v>1210</v>
      </c>
      <c r="P822" s="110" t="s">
        <v>1230</v>
      </c>
      <c r="Q822" s="117"/>
      <c r="R822" s="113" t="s">
        <v>47</v>
      </c>
      <c r="S822" s="101" t="str">
        <f t="shared" si="13"/>
        <v>Ok</v>
      </c>
      <c r="T822" s="6">
        <f>IFERROR(VLOOKUP(D822,'[1]2020 год'!$C:$J,8,0),IFERROR(VLOOKUP(D822,'[1]2020 год'!$C:$J,7,0),""))</f>
        <v>20391</v>
      </c>
    </row>
    <row r="823" spans="1:20" ht="42.6" thickTop="1" thickBot="1" x14ac:dyDescent="0.3">
      <c r="A823" s="107">
        <v>819</v>
      </c>
      <c r="B823" s="108" t="s">
        <v>903</v>
      </c>
      <c r="C823" s="108" t="s">
        <v>1285</v>
      </c>
      <c r="D823" s="108" t="s">
        <v>910</v>
      </c>
      <c r="E823" s="124">
        <v>15388</v>
      </c>
      <c r="F823" s="109" t="s">
        <v>1230</v>
      </c>
      <c r="G823" s="110" t="s">
        <v>1230</v>
      </c>
      <c r="H823" s="110" t="s">
        <v>1230</v>
      </c>
      <c r="I823" s="111" t="s">
        <v>1333</v>
      </c>
      <c r="J823" s="110" t="s">
        <v>1210</v>
      </c>
      <c r="K823" s="110" t="s">
        <v>1230</v>
      </c>
      <c r="L823" s="112">
        <v>3</v>
      </c>
      <c r="M823" s="112">
        <v>0</v>
      </c>
      <c r="N823" s="112">
        <v>1</v>
      </c>
      <c r="O823" s="110" t="s">
        <v>1210</v>
      </c>
      <c r="P823" s="110" t="s">
        <v>1230</v>
      </c>
      <c r="Q823" s="117"/>
      <c r="R823" s="113" t="s">
        <v>47</v>
      </c>
      <c r="S823" s="101" t="str">
        <f t="shared" si="13"/>
        <v>Ok</v>
      </c>
      <c r="T823" s="6">
        <f>IFERROR(VLOOKUP(D823,'[1]2020 год'!$C:$J,8,0),IFERROR(VLOOKUP(D823,'[1]2020 год'!$C:$J,7,0),""))</f>
        <v>15388</v>
      </c>
    </row>
    <row r="824" spans="1:20" ht="42.6" thickTop="1" thickBot="1" x14ac:dyDescent="0.3">
      <c r="A824" s="107">
        <v>820</v>
      </c>
      <c r="B824" s="108" t="s">
        <v>903</v>
      </c>
      <c r="C824" s="108" t="s">
        <v>1285</v>
      </c>
      <c r="D824" s="108" t="s">
        <v>911</v>
      </c>
      <c r="E824" s="124">
        <v>8687</v>
      </c>
      <c r="F824" s="109" t="s">
        <v>1230</v>
      </c>
      <c r="G824" s="110" t="s">
        <v>1230</v>
      </c>
      <c r="H824" s="110" t="s">
        <v>1230</v>
      </c>
      <c r="I824" s="111" t="s">
        <v>1333</v>
      </c>
      <c r="J824" s="110" t="s">
        <v>1210</v>
      </c>
      <c r="K824" s="110" t="s">
        <v>1230</v>
      </c>
      <c r="L824" s="112">
        <v>3</v>
      </c>
      <c r="M824" s="112">
        <v>0</v>
      </c>
      <c r="N824" s="112">
        <v>1</v>
      </c>
      <c r="O824" s="110" t="s">
        <v>1210</v>
      </c>
      <c r="P824" s="110" t="s">
        <v>1230</v>
      </c>
      <c r="Q824" s="117"/>
      <c r="R824" s="113" t="s">
        <v>47</v>
      </c>
      <c r="S824" s="101" t="str">
        <f t="shared" si="13"/>
        <v>Ok</v>
      </c>
      <c r="T824" s="6">
        <f>IFERROR(VLOOKUP(D824,'[1]2020 год'!$C:$J,8,0),IFERROR(VLOOKUP(D824,'[1]2020 год'!$C:$J,7,0),""))</f>
        <v>8687</v>
      </c>
    </row>
    <row r="825" spans="1:20" ht="42.6" thickTop="1" thickBot="1" x14ac:dyDescent="0.3">
      <c r="A825" s="107">
        <v>821</v>
      </c>
      <c r="B825" s="108" t="s">
        <v>903</v>
      </c>
      <c r="C825" s="108" t="s">
        <v>1285</v>
      </c>
      <c r="D825" s="108" t="s">
        <v>912</v>
      </c>
      <c r="E825" s="124">
        <v>27479</v>
      </c>
      <c r="F825" s="109" t="s">
        <v>1230</v>
      </c>
      <c r="G825" s="110" t="s">
        <v>1230</v>
      </c>
      <c r="H825" s="110" t="s">
        <v>1230</v>
      </c>
      <c r="I825" s="111" t="s">
        <v>1333</v>
      </c>
      <c r="J825" s="110" t="s">
        <v>1210</v>
      </c>
      <c r="K825" s="110" t="s">
        <v>1230</v>
      </c>
      <c r="L825" s="112">
        <v>3</v>
      </c>
      <c r="M825" s="112">
        <v>0</v>
      </c>
      <c r="N825" s="112">
        <v>1</v>
      </c>
      <c r="O825" s="110" t="s">
        <v>1210</v>
      </c>
      <c r="P825" s="110" t="s">
        <v>1230</v>
      </c>
      <c r="Q825" s="117"/>
      <c r="R825" s="113" t="s">
        <v>47</v>
      </c>
      <c r="S825" s="101" t="str">
        <f t="shared" si="13"/>
        <v>Ok</v>
      </c>
      <c r="T825" s="6">
        <f>IFERROR(VLOOKUP(D825,'[1]2020 год'!$C:$J,8,0),IFERROR(VLOOKUP(D825,'[1]2020 год'!$C:$J,7,0),""))</f>
        <v>27479</v>
      </c>
    </row>
    <row r="826" spans="1:20" ht="42.6" thickTop="1" thickBot="1" x14ac:dyDescent="0.3">
      <c r="A826" s="107">
        <v>822</v>
      </c>
      <c r="B826" s="108" t="s">
        <v>903</v>
      </c>
      <c r="C826" s="108" t="s">
        <v>1286</v>
      </c>
      <c r="D826" s="108" t="s">
        <v>913</v>
      </c>
      <c r="E826" s="124">
        <v>200854</v>
      </c>
      <c r="F826" s="109" t="s">
        <v>1230</v>
      </c>
      <c r="G826" s="110" t="s">
        <v>1230</v>
      </c>
      <c r="H826" s="110" t="s">
        <v>1230</v>
      </c>
      <c r="I826" s="111" t="s">
        <v>1333</v>
      </c>
      <c r="J826" s="110" t="s">
        <v>1210</v>
      </c>
      <c r="K826" s="110" t="s">
        <v>1230</v>
      </c>
      <c r="L826" s="112">
        <v>3</v>
      </c>
      <c r="M826" s="112">
        <v>0</v>
      </c>
      <c r="N826" s="112">
        <v>1</v>
      </c>
      <c r="O826" s="110" t="s">
        <v>1210</v>
      </c>
      <c r="P826" s="110" t="s">
        <v>1230</v>
      </c>
      <c r="Q826" s="117"/>
      <c r="R826" s="113" t="s">
        <v>47</v>
      </c>
      <c r="S826" s="101" t="str">
        <f t="shared" si="13"/>
        <v>Ok</v>
      </c>
      <c r="T826" s="6">
        <f>IFERROR(VLOOKUP(D826,'[1]2020 год'!$C:$J,8,0),IFERROR(VLOOKUP(D826,'[1]2020 год'!$C:$J,7,0),""))</f>
        <v>200854</v>
      </c>
    </row>
    <row r="827" spans="1:20" ht="42.6" thickTop="1" thickBot="1" x14ac:dyDescent="0.3">
      <c r="A827" s="107">
        <v>823</v>
      </c>
      <c r="B827" s="108" t="s">
        <v>914</v>
      </c>
      <c r="C827" s="108" t="s">
        <v>1285</v>
      </c>
      <c r="D827" s="108" t="s">
        <v>915</v>
      </c>
      <c r="E827" s="124">
        <v>37219</v>
      </c>
      <c r="F827" s="109" t="s">
        <v>1230</v>
      </c>
      <c r="G827" s="110" t="s">
        <v>1230</v>
      </c>
      <c r="H827" s="110" t="s">
        <v>1230</v>
      </c>
      <c r="I827" s="111" t="s">
        <v>1333</v>
      </c>
      <c r="J827" s="110" t="s">
        <v>1210</v>
      </c>
      <c r="K827" s="110" t="s">
        <v>1230</v>
      </c>
      <c r="L827" s="112">
        <v>3</v>
      </c>
      <c r="M827" s="112">
        <v>0</v>
      </c>
      <c r="N827" s="112">
        <v>1</v>
      </c>
      <c r="O827" s="110" t="s">
        <v>1210</v>
      </c>
      <c r="P827" s="110" t="s">
        <v>1230</v>
      </c>
      <c r="Q827" s="117"/>
      <c r="R827" s="113" t="s">
        <v>44</v>
      </c>
      <c r="S827" s="101" t="str">
        <f t="shared" si="13"/>
        <v>Ok</v>
      </c>
      <c r="T827" s="6">
        <f>IFERROR(VLOOKUP(D827,'[1]2020 год'!$C:$J,8,0),IFERROR(VLOOKUP(D827,'[1]2020 год'!$C:$J,7,0),""))</f>
        <v>37219</v>
      </c>
    </row>
    <row r="828" spans="1:20" ht="42.6" thickTop="1" thickBot="1" x14ac:dyDescent="0.3">
      <c r="A828" s="107">
        <v>824</v>
      </c>
      <c r="B828" s="108" t="s">
        <v>914</v>
      </c>
      <c r="C828" s="108" t="s">
        <v>1285</v>
      </c>
      <c r="D828" s="108" t="s">
        <v>916</v>
      </c>
      <c r="E828" s="124">
        <v>15236</v>
      </c>
      <c r="F828" s="109" t="s">
        <v>1230</v>
      </c>
      <c r="G828" s="110" t="s">
        <v>1230</v>
      </c>
      <c r="H828" s="110" t="s">
        <v>1230</v>
      </c>
      <c r="I828" s="111" t="s">
        <v>1333</v>
      </c>
      <c r="J828" s="110" t="s">
        <v>1210</v>
      </c>
      <c r="K828" s="110" t="s">
        <v>1230</v>
      </c>
      <c r="L828" s="112">
        <v>3</v>
      </c>
      <c r="M828" s="112">
        <v>0</v>
      </c>
      <c r="N828" s="112">
        <v>1</v>
      </c>
      <c r="O828" s="110" t="s">
        <v>1210</v>
      </c>
      <c r="P828" s="110" t="s">
        <v>1230</v>
      </c>
      <c r="Q828" s="117"/>
      <c r="R828" s="113" t="s">
        <v>44</v>
      </c>
      <c r="S828" s="101" t="str">
        <f t="shared" si="13"/>
        <v>Ok</v>
      </c>
      <c r="T828" s="6">
        <f>IFERROR(VLOOKUP(D828,'[1]2020 год'!$C:$J,8,0),IFERROR(VLOOKUP(D828,'[1]2020 год'!$C:$J,7,0),""))</f>
        <v>15236</v>
      </c>
    </row>
    <row r="829" spans="1:20" ht="42.6" thickTop="1" thickBot="1" x14ac:dyDescent="0.3">
      <c r="A829" s="107">
        <v>825</v>
      </c>
      <c r="B829" s="108" t="s">
        <v>914</v>
      </c>
      <c r="C829" s="108" t="s">
        <v>1285</v>
      </c>
      <c r="D829" s="108" t="s">
        <v>917</v>
      </c>
      <c r="E829" s="124">
        <v>30366</v>
      </c>
      <c r="F829" s="109" t="s">
        <v>1230</v>
      </c>
      <c r="G829" s="110" t="s">
        <v>1230</v>
      </c>
      <c r="H829" s="110" t="s">
        <v>1230</v>
      </c>
      <c r="I829" s="111" t="s">
        <v>1333</v>
      </c>
      <c r="J829" s="110" t="s">
        <v>1210</v>
      </c>
      <c r="K829" s="110" t="s">
        <v>1230</v>
      </c>
      <c r="L829" s="112">
        <v>3</v>
      </c>
      <c r="M829" s="112">
        <v>0</v>
      </c>
      <c r="N829" s="112">
        <v>1</v>
      </c>
      <c r="O829" s="110" t="s">
        <v>1210</v>
      </c>
      <c r="P829" s="110" t="s">
        <v>1230</v>
      </c>
      <c r="Q829" s="117"/>
      <c r="R829" s="113" t="s">
        <v>44</v>
      </c>
      <c r="S829" s="101" t="str">
        <f t="shared" si="13"/>
        <v>Ok</v>
      </c>
      <c r="T829" s="6">
        <f>IFERROR(VLOOKUP(D829,'[1]2020 год'!$C:$J,8,0),IFERROR(VLOOKUP(D829,'[1]2020 год'!$C:$J,7,0),""))</f>
        <v>30366</v>
      </c>
    </row>
    <row r="830" spans="1:20" ht="42.6" thickTop="1" thickBot="1" x14ac:dyDescent="0.3">
      <c r="A830" s="107">
        <v>826</v>
      </c>
      <c r="B830" s="108" t="s">
        <v>914</v>
      </c>
      <c r="C830" s="108" t="s">
        <v>1285</v>
      </c>
      <c r="D830" s="108" t="s">
        <v>918</v>
      </c>
      <c r="E830" s="124">
        <v>12941</v>
      </c>
      <c r="F830" s="109" t="s">
        <v>1230</v>
      </c>
      <c r="G830" s="110" t="s">
        <v>1230</v>
      </c>
      <c r="H830" s="110" t="s">
        <v>1230</v>
      </c>
      <c r="I830" s="111" t="s">
        <v>1333</v>
      </c>
      <c r="J830" s="110" t="s">
        <v>1210</v>
      </c>
      <c r="K830" s="110" t="s">
        <v>1230</v>
      </c>
      <c r="L830" s="112">
        <v>3</v>
      </c>
      <c r="M830" s="112">
        <v>0</v>
      </c>
      <c r="N830" s="112">
        <v>1</v>
      </c>
      <c r="O830" s="110" t="s">
        <v>1210</v>
      </c>
      <c r="P830" s="110" t="s">
        <v>1230</v>
      </c>
      <c r="Q830" s="117"/>
      <c r="R830" s="113" t="s">
        <v>44</v>
      </c>
      <c r="S830" s="101" t="str">
        <f t="shared" si="13"/>
        <v>Ok</v>
      </c>
      <c r="T830" s="6">
        <f>IFERROR(VLOOKUP(D830,'[1]2020 год'!$C:$J,8,0),IFERROR(VLOOKUP(D830,'[1]2020 год'!$C:$J,7,0),""))</f>
        <v>12941</v>
      </c>
    </row>
    <row r="831" spans="1:20" ht="42.6" thickTop="1" thickBot="1" x14ac:dyDescent="0.3">
      <c r="A831" s="107">
        <v>827</v>
      </c>
      <c r="B831" s="108" t="s">
        <v>914</v>
      </c>
      <c r="C831" s="108" t="s">
        <v>1285</v>
      </c>
      <c r="D831" s="108" t="s">
        <v>919</v>
      </c>
      <c r="E831" s="124">
        <v>63325</v>
      </c>
      <c r="F831" s="109" t="s">
        <v>1230</v>
      </c>
      <c r="G831" s="110" t="s">
        <v>1230</v>
      </c>
      <c r="H831" s="110" t="s">
        <v>1230</v>
      </c>
      <c r="I831" s="111" t="s">
        <v>1333</v>
      </c>
      <c r="J831" s="110" t="s">
        <v>1210</v>
      </c>
      <c r="K831" s="110" t="s">
        <v>1230</v>
      </c>
      <c r="L831" s="112">
        <v>3</v>
      </c>
      <c r="M831" s="112">
        <v>0</v>
      </c>
      <c r="N831" s="112">
        <v>1</v>
      </c>
      <c r="O831" s="110" t="s">
        <v>1210</v>
      </c>
      <c r="P831" s="110" t="s">
        <v>1230</v>
      </c>
      <c r="Q831" s="117"/>
      <c r="R831" s="113" t="s">
        <v>44</v>
      </c>
      <c r="S831" s="101" t="str">
        <f t="shared" si="13"/>
        <v>Ok</v>
      </c>
      <c r="T831" s="6">
        <f>IFERROR(VLOOKUP(D831,'[1]2020 год'!$C:$J,8,0),IFERROR(VLOOKUP(D831,'[1]2020 год'!$C:$J,7,0),""))</f>
        <v>63325</v>
      </c>
    </row>
    <row r="832" spans="1:20" ht="42.6" thickTop="1" thickBot="1" x14ac:dyDescent="0.3">
      <c r="A832" s="107">
        <v>828</v>
      </c>
      <c r="B832" s="108" t="s">
        <v>914</v>
      </c>
      <c r="C832" s="108" t="s">
        <v>1285</v>
      </c>
      <c r="D832" s="108" t="s">
        <v>920</v>
      </c>
      <c r="E832" s="124">
        <v>11832</v>
      </c>
      <c r="F832" s="109" t="s">
        <v>1230</v>
      </c>
      <c r="G832" s="110" t="s">
        <v>1230</v>
      </c>
      <c r="H832" s="110" t="s">
        <v>1230</v>
      </c>
      <c r="I832" s="111" t="s">
        <v>1333</v>
      </c>
      <c r="J832" s="110" t="s">
        <v>1210</v>
      </c>
      <c r="K832" s="110" t="s">
        <v>1230</v>
      </c>
      <c r="L832" s="112">
        <v>3</v>
      </c>
      <c r="M832" s="112">
        <v>0</v>
      </c>
      <c r="N832" s="112">
        <v>1</v>
      </c>
      <c r="O832" s="110" t="s">
        <v>1210</v>
      </c>
      <c r="P832" s="110" t="s">
        <v>1230</v>
      </c>
      <c r="Q832" s="117"/>
      <c r="R832" s="113" t="s">
        <v>44</v>
      </c>
      <c r="S832" s="101" t="str">
        <f t="shared" si="13"/>
        <v>Ok</v>
      </c>
      <c r="T832" s="6">
        <f>IFERROR(VLOOKUP(D832,'[1]2020 год'!$C:$J,8,0),IFERROR(VLOOKUP(D832,'[1]2020 год'!$C:$J,7,0),""))</f>
        <v>11832</v>
      </c>
    </row>
    <row r="833" spans="1:20" ht="42.6" thickTop="1" thickBot="1" x14ac:dyDescent="0.3">
      <c r="A833" s="107">
        <v>829</v>
      </c>
      <c r="B833" s="108" t="s">
        <v>914</v>
      </c>
      <c r="C833" s="108" t="s">
        <v>1285</v>
      </c>
      <c r="D833" s="108" t="s">
        <v>319</v>
      </c>
      <c r="E833" s="124">
        <v>45801</v>
      </c>
      <c r="F833" s="109" t="s">
        <v>1230</v>
      </c>
      <c r="G833" s="110" t="s">
        <v>1230</v>
      </c>
      <c r="H833" s="110" t="s">
        <v>1230</v>
      </c>
      <c r="I833" s="111" t="s">
        <v>1333</v>
      </c>
      <c r="J833" s="110" t="s">
        <v>1210</v>
      </c>
      <c r="K833" s="110" t="s">
        <v>1230</v>
      </c>
      <c r="L833" s="112">
        <v>3</v>
      </c>
      <c r="M833" s="112">
        <v>0</v>
      </c>
      <c r="N833" s="112">
        <v>1</v>
      </c>
      <c r="O833" s="110" t="s">
        <v>1210</v>
      </c>
      <c r="P833" s="110" t="s">
        <v>1230</v>
      </c>
      <c r="Q833" s="117"/>
      <c r="R833" s="113" t="s">
        <v>44</v>
      </c>
      <c r="S833" s="101" t="str">
        <f t="shared" si="13"/>
        <v>Ok</v>
      </c>
      <c r="T833" s="6">
        <f>IFERROR(VLOOKUP(D833,'[1]2020 год'!$C:$J,8,0),IFERROR(VLOOKUP(D833,'[1]2020 год'!$C:$J,7,0),""))</f>
        <v>45801</v>
      </c>
    </row>
    <row r="834" spans="1:20" ht="42.6" thickTop="1" thickBot="1" x14ac:dyDescent="0.3">
      <c r="A834" s="107">
        <v>830</v>
      </c>
      <c r="B834" s="108" t="s">
        <v>914</v>
      </c>
      <c r="C834" s="108" t="s">
        <v>1285</v>
      </c>
      <c r="D834" s="108" t="s">
        <v>921</v>
      </c>
      <c r="E834" s="124">
        <v>29108</v>
      </c>
      <c r="F834" s="109" t="s">
        <v>1230</v>
      </c>
      <c r="G834" s="110" t="s">
        <v>1230</v>
      </c>
      <c r="H834" s="110" t="s">
        <v>1230</v>
      </c>
      <c r="I834" s="111" t="s">
        <v>1333</v>
      </c>
      <c r="J834" s="110" t="s">
        <v>1210</v>
      </c>
      <c r="K834" s="110" t="s">
        <v>1230</v>
      </c>
      <c r="L834" s="112">
        <v>3</v>
      </c>
      <c r="M834" s="112">
        <v>0</v>
      </c>
      <c r="N834" s="112">
        <v>1</v>
      </c>
      <c r="O834" s="110" t="s">
        <v>1210</v>
      </c>
      <c r="P834" s="110" t="s">
        <v>1230</v>
      </c>
      <c r="Q834" s="117"/>
      <c r="R834" s="113" t="s">
        <v>44</v>
      </c>
      <c r="S834" s="101" t="str">
        <f t="shared" si="13"/>
        <v>Ok</v>
      </c>
      <c r="T834" s="6">
        <f>IFERROR(VLOOKUP(D834,'[1]2020 год'!$C:$J,8,0),IFERROR(VLOOKUP(D834,'[1]2020 год'!$C:$J,7,0),""))</f>
        <v>29108</v>
      </c>
    </row>
    <row r="835" spans="1:20" ht="42.6" thickTop="1" thickBot="1" x14ac:dyDescent="0.3">
      <c r="A835" s="107">
        <v>831</v>
      </c>
      <c r="B835" s="108" t="s">
        <v>914</v>
      </c>
      <c r="C835" s="108" t="s">
        <v>1285</v>
      </c>
      <c r="D835" s="108" t="s">
        <v>922</v>
      </c>
      <c r="E835" s="124">
        <v>12504</v>
      </c>
      <c r="F835" s="109" t="s">
        <v>1230</v>
      </c>
      <c r="G835" s="110" t="s">
        <v>1230</v>
      </c>
      <c r="H835" s="110" t="s">
        <v>1230</v>
      </c>
      <c r="I835" s="111" t="s">
        <v>1333</v>
      </c>
      <c r="J835" s="110" t="s">
        <v>1210</v>
      </c>
      <c r="K835" s="110" t="s">
        <v>1230</v>
      </c>
      <c r="L835" s="112">
        <v>3</v>
      </c>
      <c r="M835" s="112">
        <v>0</v>
      </c>
      <c r="N835" s="112">
        <v>1</v>
      </c>
      <c r="O835" s="110" t="s">
        <v>1210</v>
      </c>
      <c r="P835" s="110" t="s">
        <v>1230</v>
      </c>
      <c r="Q835" s="117"/>
      <c r="R835" s="113" t="s">
        <v>44</v>
      </c>
      <c r="S835" s="101" t="str">
        <f t="shared" si="13"/>
        <v>Ok</v>
      </c>
      <c r="T835" s="6">
        <f>IFERROR(VLOOKUP(D835,'[1]2020 год'!$C:$J,8,0),IFERROR(VLOOKUP(D835,'[1]2020 год'!$C:$J,7,0),""))</f>
        <v>12504</v>
      </c>
    </row>
    <row r="836" spans="1:20" ht="42.6" thickTop="1" thickBot="1" x14ac:dyDescent="0.3">
      <c r="A836" s="107">
        <v>832</v>
      </c>
      <c r="B836" s="108" t="s">
        <v>914</v>
      </c>
      <c r="C836" s="108" t="s">
        <v>1285</v>
      </c>
      <c r="D836" s="108" t="s">
        <v>923</v>
      </c>
      <c r="E836" s="124">
        <v>10672</v>
      </c>
      <c r="F836" s="109" t="s">
        <v>1230</v>
      </c>
      <c r="G836" s="110" t="s">
        <v>1230</v>
      </c>
      <c r="H836" s="110" t="s">
        <v>1230</v>
      </c>
      <c r="I836" s="111" t="s">
        <v>1333</v>
      </c>
      <c r="J836" s="110" t="s">
        <v>1210</v>
      </c>
      <c r="K836" s="110" t="s">
        <v>1230</v>
      </c>
      <c r="L836" s="112">
        <v>3</v>
      </c>
      <c r="M836" s="112">
        <v>0</v>
      </c>
      <c r="N836" s="112">
        <v>1</v>
      </c>
      <c r="O836" s="110" t="s">
        <v>1210</v>
      </c>
      <c r="P836" s="110" t="s">
        <v>1230</v>
      </c>
      <c r="Q836" s="117"/>
      <c r="R836" s="113" t="s">
        <v>44</v>
      </c>
      <c r="S836" s="101" t="str">
        <f t="shared" si="13"/>
        <v>Ok</v>
      </c>
      <c r="T836" s="6">
        <f>IFERROR(VLOOKUP(D836,'[1]2020 год'!$C:$J,8,0),IFERROR(VLOOKUP(D836,'[1]2020 год'!$C:$J,7,0),""))</f>
        <v>10672</v>
      </c>
    </row>
    <row r="837" spans="1:20" ht="42.6" thickTop="1" thickBot="1" x14ac:dyDescent="0.3">
      <c r="A837" s="107">
        <v>833</v>
      </c>
      <c r="B837" s="108" t="s">
        <v>914</v>
      </c>
      <c r="C837" s="108" t="s">
        <v>1285</v>
      </c>
      <c r="D837" s="108" t="s">
        <v>924</v>
      </c>
      <c r="E837" s="124">
        <v>71241</v>
      </c>
      <c r="F837" s="109" t="s">
        <v>1230</v>
      </c>
      <c r="G837" s="110" t="s">
        <v>1230</v>
      </c>
      <c r="H837" s="110" t="s">
        <v>1230</v>
      </c>
      <c r="I837" s="111" t="s">
        <v>1333</v>
      </c>
      <c r="J837" s="110" t="s">
        <v>1210</v>
      </c>
      <c r="K837" s="110" t="s">
        <v>1230</v>
      </c>
      <c r="L837" s="112">
        <v>3</v>
      </c>
      <c r="M837" s="112">
        <v>0</v>
      </c>
      <c r="N837" s="112">
        <v>1</v>
      </c>
      <c r="O837" s="110" t="s">
        <v>1210</v>
      </c>
      <c r="P837" s="110" t="s">
        <v>1230</v>
      </c>
      <c r="Q837" s="117"/>
      <c r="R837" s="113" t="s">
        <v>44</v>
      </c>
      <c r="S837" s="101" t="str">
        <f t="shared" si="13"/>
        <v>Ok</v>
      </c>
      <c r="T837" s="6">
        <f>IFERROR(VLOOKUP(D837,'[1]2020 год'!$C:$J,8,0),IFERROR(VLOOKUP(D837,'[1]2020 год'!$C:$J,7,0),""))</f>
        <v>71241</v>
      </c>
    </row>
    <row r="838" spans="1:20" ht="42.6" thickTop="1" thickBot="1" x14ac:dyDescent="0.3">
      <c r="A838" s="107">
        <v>834</v>
      </c>
      <c r="B838" s="108" t="s">
        <v>914</v>
      </c>
      <c r="C838" s="108" t="s">
        <v>1285</v>
      </c>
      <c r="D838" s="108" t="s">
        <v>925</v>
      </c>
      <c r="E838" s="124">
        <v>41484</v>
      </c>
      <c r="F838" s="109" t="s">
        <v>1230</v>
      </c>
      <c r="G838" s="110" t="s">
        <v>1230</v>
      </c>
      <c r="H838" s="110" t="s">
        <v>1230</v>
      </c>
      <c r="I838" s="111" t="s">
        <v>1333</v>
      </c>
      <c r="J838" s="110" t="s">
        <v>1210</v>
      </c>
      <c r="K838" s="110" t="s">
        <v>1230</v>
      </c>
      <c r="L838" s="112">
        <v>3</v>
      </c>
      <c r="M838" s="112">
        <v>0</v>
      </c>
      <c r="N838" s="112">
        <v>1</v>
      </c>
      <c r="O838" s="110" t="s">
        <v>1210</v>
      </c>
      <c r="P838" s="110" t="s">
        <v>1230</v>
      </c>
      <c r="Q838" s="117"/>
      <c r="R838" s="113" t="s">
        <v>44</v>
      </c>
      <c r="S838" s="101" t="str">
        <f t="shared" ref="S838:S901" si="14">IF(F838="Да",IF(G838="Не выбрано","Не выбрано расписание",IF(AND(J838&lt;&gt;"Да",J838&lt;&gt;"Нет",K838&lt;&gt;"Да",K838&lt;&gt;"Нет",O838&lt;&gt;"Да",O838&lt;&gt;"Нет",P838&lt;&gt;"Да",P838&lt;&gt;"Нет"),"Не выбраны Да/Нет в подтверждении тарифа",IF(AND(OR(J838="Нет",K838="Нет",O838="Нет",P838="Нет"),Q838=""),"Не заполнен Комментарий при выборе Нет в тарифе","Ok"))),"Ok")</f>
        <v>Ok</v>
      </c>
      <c r="T838" s="6">
        <f>IFERROR(VLOOKUP(D838,'[1]2020 год'!$C:$J,8,0),IFERROR(VLOOKUP(D838,'[1]2020 год'!$C:$J,7,0),""))</f>
        <v>41484</v>
      </c>
    </row>
    <row r="839" spans="1:20" ht="42.6" thickTop="1" thickBot="1" x14ac:dyDescent="0.3">
      <c r="A839" s="107">
        <v>835</v>
      </c>
      <c r="B839" s="108" t="s">
        <v>914</v>
      </c>
      <c r="C839" s="108" t="s">
        <v>1285</v>
      </c>
      <c r="D839" s="108" t="s">
        <v>926</v>
      </c>
      <c r="E839" s="124">
        <v>8562</v>
      </c>
      <c r="F839" s="109" t="s">
        <v>1230</v>
      </c>
      <c r="G839" s="110" t="s">
        <v>1230</v>
      </c>
      <c r="H839" s="110" t="s">
        <v>1230</v>
      </c>
      <c r="I839" s="111" t="s">
        <v>1333</v>
      </c>
      <c r="J839" s="110" t="s">
        <v>1210</v>
      </c>
      <c r="K839" s="110" t="s">
        <v>1230</v>
      </c>
      <c r="L839" s="112">
        <v>3</v>
      </c>
      <c r="M839" s="112">
        <v>0</v>
      </c>
      <c r="N839" s="112">
        <v>1</v>
      </c>
      <c r="O839" s="110" t="s">
        <v>1210</v>
      </c>
      <c r="P839" s="110" t="s">
        <v>1230</v>
      </c>
      <c r="Q839" s="117"/>
      <c r="R839" s="113" t="s">
        <v>44</v>
      </c>
      <c r="S839" s="101" t="str">
        <f t="shared" si="14"/>
        <v>Ok</v>
      </c>
      <c r="T839" s="6">
        <f>IFERROR(VLOOKUP(D839,'[1]2020 год'!$C:$J,8,0),IFERROR(VLOOKUP(D839,'[1]2020 год'!$C:$J,7,0),""))</f>
        <v>8562</v>
      </c>
    </row>
    <row r="840" spans="1:20" ht="42.6" thickTop="1" thickBot="1" x14ac:dyDescent="0.3">
      <c r="A840" s="107">
        <v>836</v>
      </c>
      <c r="B840" s="108" t="s">
        <v>914</v>
      </c>
      <c r="C840" s="108" t="s">
        <v>1285</v>
      </c>
      <c r="D840" s="108" t="s">
        <v>927</v>
      </c>
      <c r="E840" s="124">
        <v>15828</v>
      </c>
      <c r="F840" s="109" t="s">
        <v>1230</v>
      </c>
      <c r="G840" s="110" t="s">
        <v>1230</v>
      </c>
      <c r="H840" s="110" t="s">
        <v>1230</v>
      </c>
      <c r="I840" s="111" t="s">
        <v>1333</v>
      </c>
      <c r="J840" s="110" t="s">
        <v>1210</v>
      </c>
      <c r="K840" s="110" t="s">
        <v>1230</v>
      </c>
      <c r="L840" s="112">
        <v>3</v>
      </c>
      <c r="M840" s="112">
        <v>0</v>
      </c>
      <c r="N840" s="112">
        <v>1</v>
      </c>
      <c r="O840" s="110" t="s">
        <v>1210</v>
      </c>
      <c r="P840" s="110" t="s">
        <v>1230</v>
      </c>
      <c r="Q840" s="117"/>
      <c r="R840" s="113" t="s">
        <v>44</v>
      </c>
      <c r="S840" s="101" t="str">
        <f t="shared" si="14"/>
        <v>Ok</v>
      </c>
      <c r="T840" s="6">
        <f>IFERROR(VLOOKUP(D840,'[1]2020 год'!$C:$J,8,0),IFERROR(VLOOKUP(D840,'[1]2020 год'!$C:$J,7,0),""))</f>
        <v>15828</v>
      </c>
    </row>
    <row r="841" spans="1:20" ht="42.6" thickTop="1" thickBot="1" x14ac:dyDescent="0.3">
      <c r="A841" s="107">
        <v>837</v>
      </c>
      <c r="B841" s="108" t="s">
        <v>914</v>
      </c>
      <c r="C841" s="108" t="s">
        <v>1286</v>
      </c>
      <c r="D841" s="108" t="s">
        <v>928</v>
      </c>
      <c r="E841" s="124">
        <v>1483119</v>
      </c>
      <c r="F841" s="109" t="s">
        <v>1230</v>
      </c>
      <c r="G841" s="110" t="s">
        <v>1230</v>
      </c>
      <c r="H841" s="110" t="s">
        <v>1230</v>
      </c>
      <c r="I841" s="111" t="s">
        <v>1333</v>
      </c>
      <c r="J841" s="110" t="s">
        <v>1210</v>
      </c>
      <c r="K841" s="110" t="s">
        <v>1230</v>
      </c>
      <c r="L841" s="112">
        <v>2</v>
      </c>
      <c r="M841" s="112">
        <v>0</v>
      </c>
      <c r="N841" s="112">
        <v>1</v>
      </c>
      <c r="O841" s="110" t="s">
        <v>1210</v>
      </c>
      <c r="P841" s="110" t="s">
        <v>1230</v>
      </c>
      <c r="Q841" s="117"/>
      <c r="R841" s="113" t="s">
        <v>44</v>
      </c>
      <c r="S841" s="101" t="str">
        <f t="shared" si="14"/>
        <v>Ok</v>
      </c>
      <c r="T841" s="6">
        <f>IFERROR(VLOOKUP(D841,'[1]2020 год'!$C:$J,8,0),IFERROR(VLOOKUP(D841,'[1]2020 год'!$C:$J,7,0),""))</f>
        <v>1483119</v>
      </c>
    </row>
    <row r="842" spans="1:20" ht="42.6" thickTop="1" thickBot="1" x14ac:dyDescent="0.3">
      <c r="A842" s="107">
        <v>838</v>
      </c>
      <c r="B842" s="108" t="s">
        <v>914</v>
      </c>
      <c r="C842" s="108" t="s">
        <v>1285</v>
      </c>
      <c r="D842" s="108" t="s">
        <v>929</v>
      </c>
      <c r="E842" s="124">
        <v>10038</v>
      </c>
      <c r="F842" s="109" t="s">
        <v>1230</v>
      </c>
      <c r="G842" s="110" t="s">
        <v>1230</v>
      </c>
      <c r="H842" s="110" t="s">
        <v>1230</v>
      </c>
      <c r="I842" s="111" t="s">
        <v>1333</v>
      </c>
      <c r="J842" s="110" t="s">
        <v>1210</v>
      </c>
      <c r="K842" s="110" t="s">
        <v>1230</v>
      </c>
      <c r="L842" s="112">
        <v>3</v>
      </c>
      <c r="M842" s="112">
        <v>0</v>
      </c>
      <c r="N842" s="112">
        <v>1</v>
      </c>
      <c r="O842" s="110" t="s">
        <v>1210</v>
      </c>
      <c r="P842" s="110" t="s">
        <v>1230</v>
      </c>
      <c r="Q842" s="117"/>
      <c r="R842" s="113" t="s">
        <v>44</v>
      </c>
      <c r="S842" s="101" t="str">
        <f t="shared" si="14"/>
        <v>Ok</v>
      </c>
      <c r="T842" s="6">
        <f>IFERROR(VLOOKUP(D842,'[1]2020 год'!$C:$J,8,0),IFERROR(VLOOKUP(D842,'[1]2020 год'!$C:$J,7,0),""))</f>
        <v>10038</v>
      </c>
    </row>
    <row r="843" spans="1:20" ht="42.6" thickTop="1" thickBot="1" x14ac:dyDescent="0.3">
      <c r="A843" s="107">
        <v>839</v>
      </c>
      <c r="B843" s="108" t="s">
        <v>914</v>
      </c>
      <c r="C843" s="108" t="s">
        <v>1285</v>
      </c>
      <c r="D843" s="108" t="s">
        <v>615</v>
      </c>
      <c r="E843" s="124">
        <v>65194</v>
      </c>
      <c r="F843" s="109" t="s">
        <v>1230</v>
      </c>
      <c r="G843" s="110" t="s">
        <v>1230</v>
      </c>
      <c r="H843" s="110" t="s">
        <v>1230</v>
      </c>
      <c r="I843" s="111" t="s">
        <v>1333</v>
      </c>
      <c r="J843" s="110" t="s">
        <v>1210</v>
      </c>
      <c r="K843" s="110" t="s">
        <v>1230</v>
      </c>
      <c r="L843" s="112">
        <v>3</v>
      </c>
      <c r="M843" s="112">
        <v>0</v>
      </c>
      <c r="N843" s="112">
        <v>1</v>
      </c>
      <c r="O843" s="110" t="s">
        <v>1210</v>
      </c>
      <c r="P843" s="110" t="s">
        <v>1230</v>
      </c>
      <c r="Q843" s="117"/>
      <c r="R843" s="113" t="s">
        <v>44</v>
      </c>
      <c r="S843" s="101" t="str">
        <f t="shared" si="14"/>
        <v>Ok</v>
      </c>
      <c r="T843" s="6">
        <f>IFERROR(VLOOKUP(D843,'[1]2020 год'!$C:$J,8,0),IFERROR(VLOOKUP(D843,'[1]2020 год'!$C:$J,7,0),""))</f>
        <v>65194</v>
      </c>
    </row>
    <row r="844" spans="1:20" ht="42.6" thickTop="1" thickBot="1" x14ac:dyDescent="0.3">
      <c r="A844" s="107">
        <v>840</v>
      </c>
      <c r="B844" s="108" t="s">
        <v>914</v>
      </c>
      <c r="C844" s="108" t="s">
        <v>1285</v>
      </c>
      <c r="D844" s="108" t="s">
        <v>930</v>
      </c>
      <c r="E844" s="124">
        <v>15659</v>
      </c>
      <c r="F844" s="109" t="s">
        <v>1230</v>
      </c>
      <c r="G844" s="110" t="s">
        <v>1230</v>
      </c>
      <c r="H844" s="110" t="s">
        <v>1230</v>
      </c>
      <c r="I844" s="111" t="s">
        <v>1333</v>
      </c>
      <c r="J844" s="110" t="s">
        <v>1210</v>
      </c>
      <c r="K844" s="110" t="s">
        <v>1230</v>
      </c>
      <c r="L844" s="112">
        <v>3</v>
      </c>
      <c r="M844" s="112">
        <v>0</v>
      </c>
      <c r="N844" s="112">
        <v>1</v>
      </c>
      <c r="O844" s="110" t="s">
        <v>1210</v>
      </c>
      <c r="P844" s="110" t="s">
        <v>1230</v>
      </c>
      <c r="Q844" s="117"/>
      <c r="R844" s="113" t="s">
        <v>44</v>
      </c>
      <c r="S844" s="101" t="str">
        <f t="shared" si="14"/>
        <v>Ok</v>
      </c>
      <c r="T844" s="6">
        <f>IFERROR(VLOOKUP(D844,'[1]2020 год'!$C:$J,8,0),IFERROR(VLOOKUP(D844,'[1]2020 год'!$C:$J,7,0),""))</f>
        <v>15659</v>
      </c>
    </row>
    <row r="845" spans="1:20" ht="42.6" thickTop="1" thickBot="1" x14ac:dyDescent="0.3">
      <c r="A845" s="107">
        <v>841</v>
      </c>
      <c r="B845" s="108" t="s">
        <v>914</v>
      </c>
      <c r="C845" s="108" t="s">
        <v>1285</v>
      </c>
      <c r="D845" s="108" t="s">
        <v>931</v>
      </c>
      <c r="E845" s="124">
        <v>36668</v>
      </c>
      <c r="F845" s="109" t="s">
        <v>1230</v>
      </c>
      <c r="G845" s="110" t="s">
        <v>1230</v>
      </c>
      <c r="H845" s="110" t="s">
        <v>1230</v>
      </c>
      <c r="I845" s="111" t="s">
        <v>1333</v>
      </c>
      <c r="J845" s="110" t="s">
        <v>1210</v>
      </c>
      <c r="K845" s="110" t="s">
        <v>1230</v>
      </c>
      <c r="L845" s="112">
        <v>3</v>
      </c>
      <c r="M845" s="112">
        <v>0</v>
      </c>
      <c r="N845" s="112">
        <v>1</v>
      </c>
      <c r="O845" s="110" t="s">
        <v>1210</v>
      </c>
      <c r="P845" s="110" t="s">
        <v>1230</v>
      </c>
      <c r="Q845" s="117"/>
      <c r="R845" s="113" t="s">
        <v>44</v>
      </c>
      <c r="S845" s="101" t="str">
        <f t="shared" si="14"/>
        <v>Ok</v>
      </c>
      <c r="T845" s="6">
        <f>IFERROR(VLOOKUP(D845,'[1]2020 год'!$C:$J,8,0),IFERROR(VLOOKUP(D845,'[1]2020 год'!$C:$J,7,0),""))</f>
        <v>36668</v>
      </c>
    </row>
    <row r="846" spans="1:20" ht="42.6" thickTop="1" thickBot="1" x14ac:dyDescent="0.3">
      <c r="A846" s="107">
        <v>842</v>
      </c>
      <c r="B846" s="108" t="s">
        <v>914</v>
      </c>
      <c r="C846" s="108" t="s">
        <v>1286</v>
      </c>
      <c r="D846" s="108" t="s">
        <v>932</v>
      </c>
      <c r="E846" s="124">
        <v>167354</v>
      </c>
      <c r="F846" s="109" t="s">
        <v>1230</v>
      </c>
      <c r="G846" s="110" t="s">
        <v>1230</v>
      </c>
      <c r="H846" s="110" t="s">
        <v>1230</v>
      </c>
      <c r="I846" s="111" t="s">
        <v>1333</v>
      </c>
      <c r="J846" s="110" t="s">
        <v>1210</v>
      </c>
      <c r="K846" s="110" t="s">
        <v>1230</v>
      </c>
      <c r="L846" s="112">
        <v>2</v>
      </c>
      <c r="M846" s="112">
        <v>0</v>
      </c>
      <c r="N846" s="112">
        <v>1</v>
      </c>
      <c r="O846" s="110" t="s">
        <v>1210</v>
      </c>
      <c r="P846" s="110" t="s">
        <v>1230</v>
      </c>
      <c r="Q846" s="117"/>
      <c r="R846" s="113" t="s">
        <v>44</v>
      </c>
      <c r="S846" s="101" t="str">
        <f t="shared" si="14"/>
        <v>Ok</v>
      </c>
      <c r="T846" s="6">
        <f>IFERROR(VLOOKUP(D846,'[1]2020 год'!$C:$J,8,0),IFERROR(VLOOKUP(D846,'[1]2020 год'!$C:$J,7,0),""))</f>
        <v>167354</v>
      </c>
    </row>
    <row r="847" spans="1:20" ht="42.6" thickTop="1" thickBot="1" x14ac:dyDescent="0.3">
      <c r="A847" s="107">
        <v>843</v>
      </c>
      <c r="B847" s="108" t="s">
        <v>914</v>
      </c>
      <c r="C847" s="108" t="s">
        <v>1285</v>
      </c>
      <c r="D847" s="108" t="s">
        <v>933</v>
      </c>
      <c r="E847" s="124">
        <v>26301</v>
      </c>
      <c r="F847" s="109" t="s">
        <v>1230</v>
      </c>
      <c r="G847" s="110" t="s">
        <v>1230</v>
      </c>
      <c r="H847" s="110" t="s">
        <v>1230</v>
      </c>
      <c r="I847" s="111" t="s">
        <v>1333</v>
      </c>
      <c r="J847" s="110" t="s">
        <v>1210</v>
      </c>
      <c r="K847" s="110" t="s">
        <v>1230</v>
      </c>
      <c r="L847" s="112">
        <v>3</v>
      </c>
      <c r="M847" s="112">
        <v>0</v>
      </c>
      <c r="N847" s="112">
        <v>1</v>
      </c>
      <c r="O847" s="110" t="s">
        <v>1210</v>
      </c>
      <c r="P847" s="110" t="s">
        <v>1230</v>
      </c>
      <c r="Q847" s="117"/>
      <c r="R847" s="113" t="s">
        <v>44</v>
      </c>
      <c r="S847" s="101" t="str">
        <f t="shared" si="14"/>
        <v>Ok</v>
      </c>
      <c r="T847" s="6">
        <f>IFERROR(VLOOKUP(D847,'[1]2020 год'!$C:$J,8,0),IFERROR(VLOOKUP(D847,'[1]2020 год'!$C:$J,7,0),""))</f>
        <v>26301</v>
      </c>
    </row>
    <row r="848" spans="1:20" ht="42.6" thickTop="1" thickBot="1" x14ac:dyDescent="0.3">
      <c r="A848" s="107">
        <v>844</v>
      </c>
      <c r="B848" s="108" t="s">
        <v>914</v>
      </c>
      <c r="C848" s="108" t="s">
        <v>1285</v>
      </c>
      <c r="D848" s="108" t="s">
        <v>934</v>
      </c>
      <c r="E848" s="124">
        <v>26249</v>
      </c>
      <c r="F848" s="109" t="s">
        <v>1230</v>
      </c>
      <c r="G848" s="110" t="s">
        <v>1230</v>
      </c>
      <c r="H848" s="110" t="s">
        <v>1230</v>
      </c>
      <c r="I848" s="111" t="s">
        <v>1333</v>
      </c>
      <c r="J848" s="110" t="s">
        <v>1210</v>
      </c>
      <c r="K848" s="110" t="s">
        <v>1230</v>
      </c>
      <c r="L848" s="112">
        <v>3</v>
      </c>
      <c r="M848" s="112">
        <v>0</v>
      </c>
      <c r="N848" s="112">
        <v>1</v>
      </c>
      <c r="O848" s="110" t="s">
        <v>1210</v>
      </c>
      <c r="P848" s="110" t="s">
        <v>1230</v>
      </c>
      <c r="Q848" s="117"/>
      <c r="R848" s="113" t="s">
        <v>44</v>
      </c>
      <c r="S848" s="101" t="str">
        <f t="shared" si="14"/>
        <v>Ok</v>
      </c>
      <c r="T848" s="6">
        <f>IFERROR(VLOOKUP(D848,'[1]2020 год'!$C:$J,8,0),IFERROR(VLOOKUP(D848,'[1]2020 год'!$C:$J,7,0),""))</f>
        <v>26249</v>
      </c>
    </row>
    <row r="849" spans="1:20" ht="42.6" thickTop="1" thickBot="1" x14ac:dyDescent="0.3">
      <c r="A849" s="107">
        <v>845</v>
      </c>
      <c r="B849" s="108" t="s">
        <v>914</v>
      </c>
      <c r="C849" s="108" t="s">
        <v>1285</v>
      </c>
      <c r="D849" s="108" t="s">
        <v>935</v>
      </c>
      <c r="E849" s="124">
        <v>38441</v>
      </c>
      <c r="F849" s="109" t="s">
        <v>1230</v>
      </c>
      <c r="G849" s="110" t="s">
        <v>1230</v>
      </c>
      <c r="H849" s="110" t="s">
        <v>1230</v>
      </c>
      <c r="I849" s="111" t="s">
        <v>1333</v>
      </c>
      <c r="J849" s="110" t="s">
        <v>1210</v>
      </c>
      <c r="K849" s="110" t="s">
        <v>1230</v>
      </c>
      <c r="L849" s="112">
        <v>3</v>
      </c>
      <c r="M849" s="112">
        <v>0</v>
      </c>
      <c r="N849" s="112">
        <v>1</v>
      </c>
      <c r="O849" s="110" t="s">
        <v>1210</v>
      </c>
      <c r="P849" s="110" t="s">
        <v>1230</v>
      </c>
      <c r="Q849" s="117"/>
      <c r="R849" s="113" t="s">
        <v>44</v>
      </c>
      <c r="S849" s="101" t="str">
        <f t="shared" si="14"/>
        <v>Ok</v>
      </c>
      <c r="T849" s="6">
        <f>IFERROR(VLOOKUP(D849,'[1]2020 год'!$C:$J,8,0),IFERROR(VLOOKUP(D849,'[1]2020 год'!$C:$J,7,0),""))</f>
        <v>38441</v>
      </c>
    </row>
    <row r="850" spans="1:20" ht="42.6" thickTop="1" thickBot="1" x14ac:dyDescent="0.3">
      <c r="A850" s="107">
        <v>846</v>
      </c>
      <c r="B850" s="108" t="s">
        <v>914</v>
      </c>
      <c r="C850" s="108" t="s">
        <v>1285</v>
      </c>
      <c r="D850" s="108" t="s">
        <v>936</v>
      </c>
      <c r="E850" s="124">
        <v>18956</v>
      </c>
      <c r="F850" s="109" t="s">
        <v>1230</v>
      </c>
      <c r="G850" s="110" t="s">
        <v>1230</v>
      </c>
      <c r="H850" s="110" t="s">
        <v>1230</v>
      </c>
      <c r="I850" s="111" t="s">
        <v>1333</v>
      </c>
      <c r="J850" s="110" t="s">
        <v>1210</v>
      </c>
      <c r="K850" s="110" t="s">
        <v>1230</v>
      </c>
      <c r="L850" s="112">
        <v>3</v>
      </c>
      <c r="M850" s="112">
        <v>0</v>
      </c>
      <c r="N850" s="112">
        <v>1</v>
      </c>
      <c r="O850" s="110" t="s">
        <v>1210</v>
      </c>
      <c r="P850" s="110" t="s">
        <v>1230</v>
      </c>
      <c r="Q850" s="117"/>
      <c r="R850" s="113" t="s">
        <v>44</v>
      </c>
      <c r="S850" s="101" t="str">
        <f t="shared" si="14"/>
        <v>Ok</v>
      </c>
      <c r="T850" s="6">
        <f>IFERROR(VLOOKUP(D850,'[1]2020 год'!$C:$J,8,0),IFERROR(VLOOKUP(D850,'[1]2020 год'!$C:$J,7,0),""))</f>
        <v>18956</v>
      </c>
    </row>
    <row r="851" spans="1:20" ht="42.6" thickTop="1" thickBot="1" x14ac:dyDescent="0.3">
      <c r="A851" s="107">
        <v>847</v>
      </c>
      <c r="B851" s="108" t="s">
        <v>914</v>
      </c>
      <c r="C851" s="108" t="s">
        <v>1285</v>
      </c>
      <c r="D851" s="108" t="s">
        <v>937</v>
      </c>
      <c r="E851" s="124">
        <v>56584</v>
      </c>
      <c r="F851" s="109" t="s">
        <v>1230</v>
      </c>
      <c r="G851" s="110" t="s">
        <v>1230</v>
      </c>
      <c r="H851" s="110" t="s">
        <v>1230</v>
      </c>
      <c r="I851" s="111" t="s">
        <v>1333</v>
      </c>
      <c r="J851" s="110" t="s">
        <v>1210</v>
      </c>
      <c r="K851" s="110" t="s">
        <v>1230</v>
      </c>
      <c r="L851" s="112">
        <v>3</v>
      </c>
      <c r="M851" s="112">
        <v>0</v>
      </c>
      <c r="N851" s="112">
        <v>1</v>
      </c>
      <c r="O851" s="110" t="s">
        <v>1210</v>
      </c>
      <c r="P851" s="110" t="s">
        <v>1230</v>
      </c>
      <c r="Q851" s="117"/>
      <c r="R851" s="113" t="s">
        <v>44</v>
      </c>
      <c r="S851" s="101" t="str">
        <f t="shared" si="14"/>
        <v>Ok</v>
      </c>
      <c r="T851" s="6">
        <f>IFERROR(VLOOKUP(D851,'[1]2020 год'!$C:$J,8,0),IFERROR(VLOOKUP(D851,'[1]2020 год'!$C:$J,7,0),""))</f>
        <v>56584</v>
      </c>
    </row>
    <row r="852" spans="1:20" ht="42.6" thickTop="1" thickBot="1" x14ac:dyDescent="0.3">
      <c r="A852" s="107">
        <v>848</v>
      </c>
      <c r="B852" s="108" t="s">
        <v>914</v>
      </c>
      <c r="C852" s="108" t="s">
        <v>1285</v>
      </c>
      <c r="D852" s="108" t="s">
        <v>938</v>
      </c>
      <c r="E852" s="124">
        <v>22725</v>
      </c>
      <c r="F852" s="109" t="s">
        <v>1230</v>
      </c>
      <c r="G852" s="110" t="s">
        <v>1230</v>
      </c>
      <c r="H852" s="110" t="s">
        <v>1230</v>
      </c>
      <c r="I852" s="111" t="s">
        <v>1333</v>
      </c>
      <c r="J852" s="110" t="s">
        <v>1210</v>
      </c>
      <c r="K852" s="110" t="s">
        <v>1230</v>
      </c>
      <c r="L852" s="112">
        <v>3</v>
      </c>
      <c r="M852" s="112">
        <v>0</v>
      </c>
      <c r="N852" s="112">
        <v>1</v>
      </c>
      <c r="O852" s="110" t="s">
        <v>1210</v>
      </c>
      <c r="P852" s="110" t="s">
        <v>1230</v>
      </c>
      <c r="Q852" s="117"/>
      <c r="R852" s="113" t="s">
        <v>44</v>
      </c>
      <c r="S852" s="101" t="str">
        <f t="shared" si="14"/>
        <v>Ok</v>
      </c>
      <c r="T852" s="6">
        <f>IFERROR(VLOOKUP(D852,'[1]2020 год'!$C:$J,8,0),IFERROR(VLOOKUP(D852,'[1]2020 год'!$C:$J,7,0),""))</f>
        <v>22725</v>
      </c>
    </row>
    <row r="853" spans="1:20" ht="42.6" thickTop="1" thickBot="1" x14ac:dyDescent="0.3">
      <c r="A853" s="107">
        <v>849</v>
      </c>
      <c r="B853" s="108" t="s">
        <v>914</v>
      </c>
      <c r="C853" s="108" t="s">
        <v>1285</v>
      </c>
      <c r="D853" s="108" t="s">
        <v>939</v>
      </c>
      <c r="E853" s="124">
        <v>38088</v>
      </c>
      <c r="F853" s="109" t="s">
        <v>1230</v>
      </c>
      <c r="G853" s="110" t="s">
        <v>1230</v>
      </c>
      <c r="H853" s="110" t="s">
        <v>1230</v>
      </c>
      <c r="I853" s="111" t="s">
        <v>1333</v>
      </c>
      <c r="J853" s="110" t="s">
        <v>1210</v>
      </c>
      <c r="K853" s="110" t="s">
        <v>1230</v>
      </c>
      <c r="L853" s="112">
        <v>3</v>
      </c>
      <c r="M853" s="112">
        <v>0</v>
      </c>
      <c r="N853" s="112">
        <v>1</v>
      </c>
      <c r="O853" s="110" t="s">
        <v>1210</v>
      </c>
      <c r="P853" s="110" t="s">
        <v>1230</v>
      </c>
      <c r="Q853" s="117"/>
      <c r="R853" s="113" t="s">
        <v>44</v>
      </c>
      <c r="S853" s="101" t="str">
        <f t="shared" si="14"/>
        <v>Ok</v>
      </c>
      <c r="T853" s="6">
        <f>IFERROR(VLOOKUP(D853,'[1]2020 год'!$C:$J,8,0),IFERROR(VLOOKUP(D853,'[1]2020 год'!$C:$J,7,0),""))</f>
        <v>38088</v>
      </c>
    </row>
    <row r="854" spans="1:20" ht="42.6" thickTop="1" thickBot="1" x14ac:dyDescent="0.3">
      <c r="A854" s="107">
        <v>850</v>
      </c>
      <c r="B854" s="108" t="s">
        <v>914</v>
      </c>
      <c r="C854" s="108" t="s">
        <v>1285</v>
      </c>
      <c r="D854" s="108" t="s">
        <v>940</v>
      </c>
      <c r="E854" s="124">
        <v>27624</v>
      </c>
      <c r="F854" s="109" t="s">
        <v>1230</v>
      </c>
      <c r="G854" s="110" t="s">
        <v>1230</v>
      </c>
      <c r="H854" s="110" t="s">
        <v>1230</v>
      </c>
      <c r="I854" s="111" t="s">
        <v>1333</v>
      </c>
      <c r="J854" s="110" t="s">
        <v>1210</v>
      </c>
      <c r="K854" s="110" t="s">
        <v>1230</v>
      </c>
      <c r="L854" s="112">
        <v>3</v>
      </c>
      <c r="M854" s="112">
        <v>0</v>
      </c>
      <c r="N854" s="112">
        <v>1</v>
      </c>
      <c r="O854" s="110" t="s">
        <v>1210</v>
      </c>
      <c r="P854" s="110" t="s">
        <v>1230</v>
      </c>
      <c r="Q854" s="117"/>
      <c r="R854" s="113" t="s">
        <v>44</v>
      </c>
      <c r="S854" s="101" t="str">
        <f t="shared" si="14"/>
        <v>Ok</v>
      </c>
      <c r="T854" s="6">
        <f>IFERROR(VLOOKUP(D854,'[1]2020 год'!$C:$J,8,0),IFERROR(VLOOKUP(D854,'[1]2020 год'!$C:$J,7,0),""))</f>
        <v>27624</v>
      </c>
    </row>
    <row r="855" spans="1:20" ht="42.6" thickTop="1" thickBot="1" x14ac:dyDescent="0.3">
      <c r="A855" s="107">
        <v>851</v>
      </c>
      <c r="B855" s="108" t="s">
        <v>914</v>
      </c>
      <c r="C855" s="108" t="s">
        <v>1285</v>
      </c>
      <c r="D855" s="108" t="s">
        <v>941</v>
      </c>
      <c r="E855" s="124">
        <v>49054</v>
      </c>
      <c r="F855" s="109" t="s">
        <v>1230</v>
      </c>
      <c r="G855" s="110" t="s">
        <v>1230</v>
      </c>
      <c r="H855" s="110" t="s">
        <v>1230</v>
      </c>
      <c r="I855" s="111" t="s">
        <v>1333</v>
      </c>
      <c r="J855" s="110" t="s">
        <v>1210</v>
      </c>
      <c r="K855" s="110" t="s">
        <v>1230</v>
      </c>
      <c r="L855" s="112">
        <v>3</v>
      </c>
      <c r="M855" s="112">
        <v>0</v>
      </c>
      <c r="N855" s="112">
        <v>1</v>
      </c>
      <c r="O855" s="110" t="s">
        <v>1210</v>
      </c>
      <c r="P855" s="110" t="s">
        <v>1230</v>
      </c>
      <c r="Q855" s="117"/>
      <c r="R855" s="113" t="s">
        <v>44</v>
      </c>
      <c r="S855" s="101" t="str">
        <f t="shared" si="14"/>
        <v>Ok</v>
      </c>
      <c r="T855" s="6">
        <f>IFERROR(VLOOKUP(D855,'[1]2020 год'!$C:$J,8,0),IFERROR(VLOOKUP(D855,'[1]2020 год'!$C:$J,7,0),""))</f>
        <v>49054</v>
      </c>
    </row>
    <row r="856" spans="1:20" ht="42.6" thickTop="1" thickBot="1" x14ac:dyDescent="0.3">
      <c r="A856" s="107">
        <v>852</v>
      </c>
      <c r="B856" s="108" t="s">
        <v>914</v>
      </c>
      <c r="C856" s="108" t="s">
        <v>1285</v>
      </c>
      <c r="D856" s="108" t="s">
        <v>942</v>
      </c>
      <c r="E856" s="124">
        <v>22943</v>
      </c>
      <c r="F856" s="109" t="s">
        <v>1230</v>
      </c>
      <c r="G856" s="110" t="s">
        <v>1230</v>
      </c>
      <c r="H856" s="110" t="s">
        <v>1230</v>
      </c>
      <c r="I856" s="111" t="s">
        <v>1333</v>
      </c>
      <c r="J856" s="110" t="s">
        <v>1210</v>
      </c>
      <c r="K856" s="110" t="s">
        <v>1230</v>
      </c>
      <c r="L856" s="112">
        <v>3</v>
      </c>
      <c r="M856" s="112">
        <v>0</v>
      </c>
      <c r="N856" s="112">
        <v>1</v>
      </c>
      <c r="O856" s="110" t="s">
        <v>1210</v>
      </c>
      <c r="P856" s="110" t="s">
        <v>1230</v>
      </c>
      <c r="Q856" s="117"/>
      <c r="R856" s="113" t="s">
        <v>44</v>
      </c>
      <c r="S856" s="101" t="str">
        <f t="shared" si="14"/>
        <v>Ok</v>
      </c>
      <c r="T856" s="6">
        <f>IFERROR(VLOOKUP(D856,'[1]2020 год'!$C:$J,8,0),IFERROR(VLOOKUP(D856,'[1]2020 год'!$C:$J,7,0),""))</f>
        <v>22943</v>
      </c>
    </row>
    <row r="857" spans="1:20" ht="42.6" thickTop="1" thickBot="1" x14ac:dyDescent="0.3">
      <c r="A857" s="107">
        <v>853</v>
      </c>
      <c r="B857" s="108" t="s">
        <v>914</v>
      </c>
      <c r="C857" s="108" t="s">
        <v>1285</v>
      </c>
      <c r="D857" s="108" t="s">
        <v>943</v>
      </c>
      <c r="E857" s="124">
        <v>9109</v>
      </c>
      <c r="F857" s="109" t="s">
        <v>1230</v>
      </c>
      <c r="G857" s="110" t="s">
        <v>1230</v>
      </c>
      <c r="H857" s="110" t="s">
        <v>1230</v>
      </c>
      <c r="I857" s="111" t="s">
        <v>1333</v>
      </c>
      <c r="J857" s="110" t="s">
        <v>1210</v>
      </c>
      <c r="K857" s="110" t="s">
        <v>1230</v>
      </c>
      <c r="L857" s="112">
        <v>3</v>
      </c>
      <c r="M857" s="112">
        <v>0</v>
      </c>
      <c r="N857" s="112">
        <v>1</v>
      </c>
      <c r="O857" s="110" t="s">
        <v>1210</v>
      </c>
      <c r="P857" s="110" t="s">
        <v>1230</v>
      </c>
      <c r="Q857" s="117"/>
      <c r="R857" s="113" t="s">
        <v>44</v>
      </c>
      <c r="S857" s="101" t="str">
        <f t="shared" si="14"/>
        <v>Ok</v>
      </c>
      <c r="T857" s="6">
        <f>IFERROR(VLOOKUP(D857,'[1]2020 год'!$C:$J,8,0),IFERROR(VLOOKUP(D857,'[1]2020 год'!$C:$J,7,0),""))</f>
        <v>9109</v>
      </c>
    </row>
    <row r="858" spans="1:20" ht="42.6" thickTop="1" thickBot="1" x14ac:dyDescent="0.3">
      <c r="A858" s="107">
        <v>854</v>
      </c>
      <c r="B858" s="108" t="s">
        <v>914</v>
      </c>
      <c r="C858" s="108" t="s">
        <v>1286</v>
      </c>
      <c r="D858" s="108" t="s">
        <v>944</v>
      </c>
      <c r="E858" s="124">
        <v>352135</v>
      </c>
      <c r="F858" s="109" t="s">
        <v>1230</v>
      </c>
      <c r="G858" s="110" t="s">
        <v>1230</v>
      </c>
      <c r="H858" s="110" t="s">
        <v>1230</v>
      </c>
      <c r="I858" s="111" t="s">
        <v>1333</v>
      </c>
      <c r="J858" s="110" t="s">
        <v>1210</v>
      </c>
      <c r="K858" s="110" t="s">
        <v>1230</v>
      </c>
      <c r="L858" s="112">
        <v>2</v>
      </c>
      <c r="M858" s="112">
        <v>0</v>
      </c>
      <c r="N858" s="112">
        <v>1</v>
      </c>
      <c r="O858" s="110" t="s">
        <v>1210</v>
      </c>
      <c r="P858" s="110" t="s">
        <v>1230</v>
      </c>
      <c r="Q858" s="117"/>
      <c r="R858" s="113" t="s">
        <v>44</v>
      </c>
      <c r="S858" s="101" t="str">
        <f t="shared" si="14"/>
        <v>Ok</v>
      </c>
      <c r="T858" s="6">
        <f>IFERROR(VLOOKUP(D858,'[1]2020 год'!$C:$J,8,0),IFERROR(VLOOKUP(D858,'[1]2020 год'!$C:$J,7,0),""))</f>
        <v>352135</v>
      </c>
    </row>
    <row r="859" spans="1:20" ht="42.6" thickTop="1" thickBot="1" x14ac:dyDescent="0.3">
      <c r="A859" s="107">
        <v>855</v>
      </c>
      <c r="B859" s="108" t="s">
        <v>914</v>
      </c>
      <c r="C859" s="108" t="s">
        <v>1285</v>
      </c>
      <c r="D859" s="108" t="s">
        <v>945</v>
      </c>
      <c r="E859" s="124">
        <v>17345</v>
      </c>
      <c r="F859" s="109" t="s">
        <v>1230</v>
      </c>
      <c r="G859" s="110" t="s">
        <v>1230</v>
      </c>
      <c r="H859" s="110" t="s">
        <v>1230</v>
      </c>
      <c r="I859" s="111" t="s">
        <v>1333</v>
      </c>
      <c r="J859" s="110" t="s">
        <v>1210</v>
      </c>
      <c r="K859" s="110" t="s">
        <v>1230</v>
      </c>
      <c r="L859" s="112">
        <v>3</v>
      </c>
      <c r="M859" s="112">
        <v>0</v>
      </c>
      <c r="N859" s="112">
        <v>1</v>
      </c>
      <c r="O859" s="110" t="s">
        <v>1210</v>
      </c>
      <c r="P859" s="110" t="s">
        <v>1230</v>
      </c>
      <c r="Q859" s="117"/>
      <c r="R859" s="113" t="s">
        <v>44</v>
      </c>
      <c r="S859" s="101" t="str">
        <f t="shared" si="14"/>
        <v>Ok</v>
      </c>
      <c r="T859" s="6">
        <f>IFERROR(VLOOKUP(D859,'[1]2020 год'!$C:$J,8,0),IFERROR(VLOOKUP(D859,'[1]2020 год'!$C:$J,7,0),""))</f>
        <v>17345</v>
      </c>
    </row>
    <row r="860" spans="1:20" ht="42.6" thickTop="1" thickBot="1" x14ac:dyDescent="0.3">
      <c r="A860" s="107">
        <v>856</v>
      </c>
      <c r="B860" s="108" t="s">
        <v>914</v>
      </c>
      <c r="C860" s="108" t="s">
        <v>1285</v>
      </c>
      <c r="D860" s="108" t="s">
        <v>946</v>
      </c>
      <c r="E860" s="124">
        <v>19535</v>
      </c>
      <c r="F860" s="109" t="s">
        <v>1230</v>
      </c>
      <c r="G860" s="110" t="s">
        <v>1230</v>
      </c>
      <c r="H860" s="110" t="s">
        <v>1230</v>
      </c>
      <c r="I860" s="111" t="s">
        <v>1333</v>
      </c>
      <c r="J860" s="110" t="s">
        <v>1210</v>
      </c>
      <c r="K860" s="110" t="s">
        <v>1230</v>
      </c>
      <c r="L860" s="112">
        <v>3</v>
      </c>
      <c r="M860" s="112">
        <v>0</v>
      </c>
      <c r="N860" s="112">
        <v>1</v>
      </c>
      <c r="O860" s="110" t="s">
        <v>1210</v>
      </c>
      <c r="P860" s="110" t="s">
        <v>1230</v>
      </c>
      <c r="Q860" s="117"/>
      <c r="R860" s="113" t="s">
        <v>44</v>
      </c>
      <c r="S860" s="101" t="str">
        <f t="shared" si="14"/>
        <v>Ok</v>
      </c>
      <c r="T860" s="6">
        <f>IFERROR(VLOOKUP(D860,'[1]2020 год'!$C:$J,8,0),IFERROR(VLOOKUP(D860,'[1]2020 год'!$C:$J,7,0),""))</f>
        <v>19535</v>
      </c>
    </row>
    <row r="861" spans="1:20" ht="42.6" thickTop="1" thickBot="1" x14ac:dyDescent="0.3">
      <c r="A861" s="107">
        <v>857</v>
      </c>
      <c r="B861" s="108" t="s">
        <v>914</v>
      </c>
      <c r="C861" s="108" t="s">
        <v>1285</v>
      </c>
      <c r="D861" s="108" t="s">
        <v>947</v>
      </c>
      <c r="E861" s="124">
        <v>11753</v>
      </c>
      <c r="F861" s="109" t="s">
        <v>1230</v>
      </c>
      <c r="G861" s="110" t="s">
        <v>1230</v>
      </c>
      <c r="H861" s="110" t="s">
        <v>1230</v>
      </c>
      <c r="I861" s="111" t="s">
        <v>1333</v>
      </c>
      <c r="J861" s="110" t="s">
        <v>1210</v>
      </c>
      <c r="K861" s="110" t="s">
        <v>1230</v>
      </c>
      <c r="L861" s="112">
        <v>3</v>
      </c>
      <c r="M861" s="112">
        <v>0</v>
      </c>
      <c r="N861" s="112">
        <v>1</v>
      </c>
      <c r="O861" s="110" t="s">
        <v>1210</v>
      </c>
      <c r="P861" s="110" t="s">
        <v>1230</v>
      </c>
      <c r="Q861" s="117"/>
      <c r="R861" s="113" t="s">
        <v>44</v>
      </c>
      <c r="S861" s="101" t="str">
        <f t="shared" si="14"/>
        <v>Ok</v>
      </c>
      <c r="T861" s="6">
        <f>IFERROR(VLOOKUP(D861,'[1]2020 год'!$C:$J,8,0),IFERROR(VLOOKUP(D861,'[1]2020 год'!$C:$J,7,0),""))</f>
        <v>11753</v>
      </c>
    </row>
    <row r="862" spans="1:20" ht="42.6" thickTop="1" thickBot="1" x14ac:dyDescent="0.3">
      <c r="A862" s="107">
        <v>858</v>
      </c>
      <c r="B862" s="108" t="s">
        <v>914</v>
      </c>
      <c r="C862" s="108" t="s">
        <v>1285</v>
      </c>
      <c r="D862" s="108" t="s">
        <v>948</v>
      </c>
      <c r="E862" s="124">
        <v>80723</v>
      </c>
      <c r="F862" s="109" t="s">
        <v>1230</v>
      </c>
      <c r="G862" s="110" t="s">
        <v>1230</v>
      </c>
      <c r="H862" s="110" t="s">
        <v>1230</v>
      </c>
      <c r="I862" s="111" t="s">
        <v>1333</v>
      </c>
      <c r="J862" s="110" t="s">
        <v>1210</v>
      </c>
      <c r="K862" s="110" t="s">
        <v>1230</v>
      </c>
      <c r="L862" s="112">
        <v>3</v>
      </c>
      <c r="M862" s="112">
        <v>0</v>
      </c>
      <c r="N862" s="112">
        <v>1</v>
      </c>
      <c r="O862" s="110" t="s">
        <v>1210</v>
      </c>
      <c r="P862" s="110" t="s">
        <v>1230</v>
      </c>
      <c r="Q862" s="117"/>
      <c r="R862" s="113" t="s">
        <v>44</v>
      </c>
      <c r="S862" s="101" t="str">
        <f t="shared" si="14"/>
        <v>Ok</v>
      </c>
      <c r="T862" s="6">
        <f>IFERROR(VLOOKUP(D862,'[1]2020 год'!$C:$J,8,0),IFERROR(VLOOKUP(D862,'[1]2020 год'!$C:$J,7,0),""))</f>
        <v>80723</v>
      </c>
    </row>
    <row r="863" spans="1:20" ht="42.6" thickTop="1" thickBot="1" x14ac:dyDescent="0.3">
      <c r="A863" s="107">
        <v>859</v>
      </c>
      <c r="B863" s="108" t="s">
        <v>914</v>
      </c>
      <c r="C863" s="108" t="s">
        <v>1286</v>
      </c>
      <c r="D863" s="108" t="s">
        <v>949</v>
      </c>
      <c r="E863" s="124">
        <v>122183</v>
      </c>
      <c r="F863" s="109" t="s">
        <v>1230</v>
      </c>
      <c r="G863" s="110" t="s">
        <v>1230</v>
      </c>
      <c r="H863" s="110" t="s">
        <v>1230</v>
      </c>
      <c r="I863" s="111" t="s">
        <v>1333</v>
      </c>
      <c r="J863" s="110" t="s">
        <v>1210</v>
      </c>
      <c r="K863" s="110" t="s">
        <v>1230</v>
      </c>
      <c r="L863" s="112">
        <v>2</v>
      </c>
      <c r="M863" s="112">
        <v>0</v>
      </c>
      <c r="N863" s="112">
        <v>1</v>
      </c>
      <c r="O863" s="110" t="s">
        <v>1210</v>
      </c>
      <c r="P863" s="110" t="s">
        <v>1230</v>
      </c>
      <c r="Q863" s="117"/>
      <c r="R863" s="113" t="s">
        <v>44</v>
      </c>
      <c r="S863" s="101" t="str">
        <f t="shared" si="14"/>
        <v>Ok</v>
      </c>
      <c r="T863" s="6">
        <f>IFERROR(VLOOKUP(D863,'[1]2020 год'!$C:$J,8,0),IFERROR(VLOOKUP(D863,'[1]2020 год'!$C:$J,7,0),""))</f>
        <v>122183</v>
      </c>
    </row>
    <row r="864" spans="1:20" ht="42.6" thickTop="1" thickBot="1" x14ac:dyDescent="0.3">
      <c r="A864" s="107">
        <v>860</v>
      </c>
      <c r="B864" s="108" t="s">
        <v>914</v>
      </c>
      <c r="C864" s="108" t="s">
        <v>1285</v>
      </c>
      <c r="D864" s="108" t="s">
        <v>950</v>
      </c>
      <c r="E864" s="124">
        <v>61332</v>
      </c>
      <c r="F864" s="109" t="s">
        <v>1230</v>
      </c>
      <c r="G864" s="110" t="s">
        <v>1230</v>
      </c>
      <c r="H864" s="110" t="s">
        <v>1230</v>
      </c>
      <c r="I864" s="111" t="s">
        <v>1333</v>
      </c>
      <c r="J864" s="110" t="s">
        <v>1210</v>
      </c>
      <c r="K864" s="110" t="s">
        <v>1230</v>
      </c>
      <c r="L864" s="112">
        <v>3</v>
      </c>
      <c r="M864" s="112">
        <v>0</v>
      </c>
      <c r="N864" s="112">
        <v>1</v>
      </c>
      <c r="O864" s="110" t="s">
        <v>1210</v>
      </c>
      <c r="P864" s="110" t="s">
        <v>1230</v>
      </c>
      <c r="Q864" s="117"/>
      <c r="R864" s="113" t="s">
        <v>44</v>
      </c>
      <c r="S864" s="101" t="str">
        <f t="shared" si="14"/>
        <v>Ok</v>
      </c>
      <c r="T864" s="6">
        <f>IFERROR(VLOOKUP(D864,'[1]2020 год'!$C:$J,8,0),IFERROR(VLOOKUP(D864,'[1]2020 год'!$C:$J,7,0),""))</f>
        <v>61332</v>
      </c>
    </row>
    <row r="865" spans="1:20" ht="42.6" thickTop="1" thickBot="1" x14ac:dyDescent="0.3">
      <c r="A865" s="107">
        <v>861</v>
      </c>
      <c r="B865" s="108" t="s">
        <v>914</v>
      </c>
      <c r="C865" s="108" t="s">
        <v>1285</v>
      </c>
      <c r="D865" s="108" t="s">
        <v>951</v>
      </c>
      <c r="E865" s="124">
        <v>62326</v>
      </c>
      <c r="F865" s="109" t="s">
        <v>1230</v>
      </c>
      <c r="G865" s="110" t="s">
        <v>1230</v>
      </c>
      <c r="H865" s="110" t="s">
        <v>1230</v>
      </c>
      <c r="I865" s="111" t="s">
        <v>1333</v>
      </c>
      <c r="J865" s="110" t="s">
        <v>1210</v>
      </c>
      <c r="K865" s="110" t="s">
        <v>1230</v>
      </c>
      <c r="L865" s="112">
        <v>3</v>
      </c>
      <c r="M865" s="112">
        <v>0</v>
      </c>
      <c r="N865" s="112">
        <v>1</v>
      </c>
      <c r="O865" s="110" t="s">
        <v>1210</v>
      </c>
      <c r="P865" s="110" t="s">
        <v>1230</v>
      </c>
      <c r="Q865" s="117"/>
      <c r="R865" s="113" t="s">
        <v>44</v>
      </c>
      <c r="S865" s="101" t="str">
        <f t="shared" si="14"/>
        <v>Ok</v>
      </c>
      <c r="T865" s="6">
        <f>IFERROR(VLOOKUP(D865,'[1]2020 год'!$C:$J,8,0),IFERROR(VLOOKUP(D865,'[1]2020 год'!$C:$J,7,0),""))</f>
        <v>62326</v>
      </c>
    </row>
    <row r="866" spans="1:20" ht="42.6" thickTop="1" thickBot="1" x14ac:dyDescent="0.3">
      <c r="A866" s="107">
        <v>862</v>
      </c>
      <c r="B866" s="108" t="s">
        <v>914</v>
      </c>
      <c r="C866" s="108" t="s">
        <v>1285</v>
      </c>
      <c r="D866" s="108" t="s">
        <v>952</v>
      </c>
      <c r="E866" s="124">
        <v>36843</v>
      </c>
      <c r="F866" s="109" t="s">
        <v>1230</v>
      </c>
      <c r="G866" s="110" t="s">
        <v>1230</v>
      </c>
      <c r="H866" s="110" t="s">
        <v>1230</v>
      </c>
      <c r="I866" s="111" t="s">
        <v>1333</v>
      </c>
      <c r="J866" s="110" t="s">
        <v>1210</v>
      </c>
      <c r="K866" s="110" t="s">
        <v>1230</v>
      </c>
      <c r="L866" s="112">
        <v>3</v>
      </c>
      <c r="M866" s="112">
        <v>0</v>
      </c>
      <c r="N866" s="112">
        <v>1</v>
      </c>
      <c r="O866" s="110" t="s">
        <v>1210</v>
      </c>
      <c r="P866" s="110" t="s">
        <v>1230</v>
      </c>
      <c r="Q866" s="117"/>
      <c r="R866" s="113" t="s">
        <v>44</v>
      </c>
      <c r="S866" s="101" t="str">
        <f t="shared" si="14"/>
        <v>Ok</v>
      </c>
      <c r="T866" s="6">
        <f>IFERROR(VLOOKUP(D866,'[1]2020 год'!$C:$J,8,0),IFERROR(VLOOKUP(D866,'[1]2020 год'!$C:$J,7,0),""))</f>
        <v>36843</v>
      </c>
    </row>
    <row r="867" spans="1:20" ht="42.6" thickTop="1" thickBot="1" x14ac:dyDescent="0.3">
      <c r="A867" s="107">
        <v>863</v>
      </c>
      <c r="B867" s="108" t="s">
        <v>914</v>
      </c>
      <c r="C867" s="108" t="s">
        <v>1285</v>
      </c>
      <c r="D867" s="108" t="s">
        <v>953</v>
      </c>
      <c r="E867" s="124">
        <v>15840</v>
      </c>
      <c r="F867" s="109" t="s">
        <v>1230</v>
      </c>
      <c r="G867" s="110" t="s">
        <v>1230</v>
      </c>
      <c r="H867" s="110" t="s">
        <v>1230</v>
      </c>
      <c r="I867" s="111" t="s">
        <v>1333</v>
      </c>
      <c r="J867" s="110" t="s">
        <v>1210</v>
      </c>
      <c r="K867" s="110" t="s">
        <v>1230</v>
      </c>
      <c r="L867" s="112">
        <v>3</v>
      </c>
      <c r="M867" s="112">
        <v>0</v>
      </c>
      <c r="N867" s="112">
        <v>1</v>
      </c>
      <c r="O867" s="110" t="s">
        <v>1210</v>
      </c>
      <c r="P867" s="110" t="s">
        <v>1230</v>
      </c>
      <c r="Q867" s="117"/>
      <c r="R867" s="113" t="s">
        <v>44</v>
      </c>
      <c r="S867" s="101" t="str">
        <f t="shared" si="14"/>
        <v>Ok</v>
      </c>
      <c r="T867" s="6">
        <f>IFERROR(VLOOKUP(D867,'[1]2020 год'!$C:$J,8,0),IFERROR(VLOOKUP(D867,'[1]2020 год'!$C:$J,7,0),""))</f>
        <v>15840</v>
      </c>
    </row>
    <row r="868" spans="1:20" ht="42.6" thickTop="1" thickBot="1" x14ac:dyDescent="0.3">
      <c r="A868" s="107">
        <v>864</v>
      </c>
      <c r="B868" s="108" t="s">
        <v>914</v>
      </c>
      <c r="C868" s="108" t="s">
        <v>1285</v>
      </c>
      <c r="D868" s="108" t="s">
        <v>954</v>
      </c>
      <c r="E868" s="124">
        <v>25827</v>
      </c>
      <c r="F868" s="109" t="s">
        <v>1230</v>
      </c>
      <c r="G868" s="110" t="s">
        <v>1230</v>
      </c>
      <c r="H868" s="110" t="s">
        <v>1230</v>
      </c>
      <c r="I868" s="111" t="s">
        <v>1333</v>
      </c>
      <c r="J868" s="110" t="s">
        <v>1210</v>
      </c>
      <c r="K868" s="110" t="s">
        <v>1230</v>
      </c>
      <c r="L868" s="112">
        <v>3</v>
      </c>
      <c r="M868" s="112">
        <v>0</v>
      </c>
      <c r="N868" s="112">
        <v>1</v>
      </c>
      <c r="O868" s="110" t="s">
        <v>1210</v>
      </c>
      <c r="P868" s="110" t="s">
        <v>1230</v>
      </c>
      <c r="Q868" s="117"/>
      <c r="R868" s="113" t="s">
        <v>44</v>
      </c>
      <c r="S868" s="101" t="str">
        <f t="shared" si="14"/>
        <v>Ok</v>
      </c>
      <c r="T868" s="6">
        <f>IFERROR(VLOOKUP(D868,'[1]2020 год'!$C:$J,8,0),IFERROR(VLOOKUP(D868,'[1]2020 год'!$C:$J,7,0),""))</f>
        <v>25827</v>
      </c>
    </row>
    <row r="869" spans="1:20" ht="42.6" thickTop="1" thickBot="1" x14ac:dyDescent="0.3">
      <c r="A869" s="107">
        <v>865</v>
      </c>
      <c r="B869" s="108" t="s">
        <v>914</v>
      </c>
      <c r="C869" s="108" t="s">
        <v>1285</v>
      </c>
      <c r="D869" s="108" t="s">
        <v>955</v>
      </c>
      <c r="E869" s="124">
        <v>96613</v>
      </c>
      <c r="F869" s="109" t="s">
        <v>1230</v>
      </c>
      <c r="G869" s="110" t="s">
        <v>1230</v>
      </c>
      <c r="H869" s="110" t="s">
        <v>1230</v>
      </c>
      <c r="I869" s="111" t="s">
        <v>1333</v>
      </c>
      <c r="J869" s="110" t="s">
        <v>1210</v>
      </c>
      <c r="K869" s="110" t="s">
        <v>1230</v>
      </c>
      <c r="L869" s="112">
        <v>3</v>
      </c>
      <c r="M869" s="112">
        <v>0</v>
      </c>
      <c r="N869" s="112">
        <v>1</v>
      </c>
      <c r="O869" s="110" t="s">
        <v>1210</v>
      </c>
      <c r="P869" s="110" t="s">
        <v>1230</v>
      </c>
      <c r="Q869" s="117"/>
      <c r="R869" s="113" t="s">
        <v>44</v>
      </c>
      <c r="S869" s="101" t="str">
        <f t="shared" si="14"/>
        <v>Ok</v>
      </c>
      <c r="T869" s="6">
        <f>IFERROR(VLOOKUP(D869,'[1]2020 год'!$C:$J,8,0),IFERROR(VLOOKUP(D869,'[1]2020 год'!$C:$J,7,0),""))</f>
        <v>96613</v>
      </c>
    </row>
    <row r="870" spans="1:20" ht="42.6" thickTop="1" thickBot="1" x14ac:dyDescent="0.3">
      <c r="A870" s="107">
        <v>866</v>
      </c>
      <c r="B870" s="108" t="s">
        <v>914</v>
      </c>
      <c r="C870" s="108" t="s">
        <v>1285</v>
      </c>
      <c r="D870" s="108" t="s">
        <v>956</v>
      </c>
      <c r="E870" s="124">
        <v>23583</v>
      </c>
      <c r="F870" s="109" t="s">
        <v>1230</v>
      </c>
      <c r="G870" s="110" t="s">
        <v>1230</v>
      </c>
      <c r="H870" s="110" t="s">
        <v>1230</v>
      </c>
      <c r="I870" s="111" t="s">
        <v>1333</v>
      </c>
      <c r="J870" s="110" t="s">
        <v>1210</v>
      </c>
      <c r="K870" s="110" t="s">
        <v>1230</v>
      </c>
      <c r="L870" s="112">
        <v>3</v>
      </c>
      <c r="M870" s="112">
        <v>0</v>
      </c>
      <c r="N870" s="112">
        <v>1</v>
      </c>
      <c r="O870" s="110" t="s">
        <v>1210</v>
      </c>
      <c r="P870" s="110" t="s">
        <v>1230</v>
      </c>
      <c r="Q870" s="117"/>
      <c r="R870" s="113" t="s">
        <v>44</v>
      </c>
      <c r="S870" s="101" t="str">
        <f t="shared" si="14"/>
        <v>Ok</v>
      </c>
      <c r="T870" s="6">
        <f>IFERROR(VLOOKUP(D870,'[1]2020 год'!$C:$J,8,0),IFERROR(VLOOKUP(D870,'[1]2020 год'!$C:$J,7,0),""))</f>
        <v>23583</v>
      </c>
    </row>
    <row r="871" spans="1:20" ht="42.6" thickTop="1" thickBot="1" x14ac:dyDescent="0.3">
      <c r="A871" s="107">
        <v>867</v>
      </c>
      <c r="B871" s="108" t="s">
        <v>914</v>
      </c>
      <c r="C871" s="108" t="s">
        <v>1285</v>
      </c>
      <c r="D871" s="108" t="s">
        <v>957</v>
      </c>
      <c r="E871" s="124">
        <v>33497</v>
      </c>
      <c r="F871" s="109" t="s">
        <v>1230</v>
      </c>
      <c r="G871" s="110" t="s">
        <v>1230</v>
      </c>
      <c r="H871" s="110" t="s">
        <v>1230</v>
      </c>
      <c r="I871" s="111" t="s">
        <v>1333</v>
      </c>
      <c r="J871" s="110" t="s">
        <v>1210</v>
      </c>
      <c r="K871" s="110" t="s">
        <v>1230</v>
      </c>
      <c r="L871" s="112">
        <v>3</v>
      </c>
      <c r="M871" s="112">
        <v>0</v>
      </c>
      <c r="N871" s="112">
        <v>1</v>
      </c>
      <c r="O871" s="110" t="s">
        <v>1210</v>
      </c>
      <c r="P871" s="110" t="s">
        <v>1230</v>
      </c>
      <c r="Q871" s="117"/>
      <c r="R871" s="113" t="s">
        <v>44</v>
      </c>
      <c r="S871" s="101" t="str">
        <f t="shared" si="14"/>
        <v>Ok</v>
      </c>
      <c r="T871" s="6">
        <f>IFERROR(VLOOKUP(D871,'[1]2020 год'!$C:$J,8,0),IFERROR(VLOOKUP(D871,'[1]2020 год'!$C:$J,7,0),""))</f>
        <v>33497</v>
      </c>
    </row>
    <row r="872" spans="1:20" ht="42.6" thickTop="1" thickBot="1" x14ac:dyDescent="0.3">
      <c r="A872" s="107">
        <v>868</v>
      </c>
      <c r="B872" s="108" t="s">
        <v>914</v>
      </c>
      <c r="C872" s="108" t="s">
        <v>1285</v>
      </c>
      <c r="D872" s="108" t="s">
        <v>958</v>
      </c>
      <c r="E872" s="124">
        <v>21091</v>
      </c>
      <c r="F872" s="109" t="s">
        <v>1230</v>
      </c>
      <c r="G872" s="110" t="s">
        <v>1230</v>
      </c>
      <c r="H872" s="110" t="s">
        <v>1230</v>
      </c>
      <c r="I872" s="111" t="s">
        <v>1333</v>
      </c>
      <c r="J872" s="110" t="s">
        <v>1210</v>
      </c>
      <c r="K872" s="110" t="s">
        <v>1230</v>
      </c>
      <c r="L872" s="112">
        <v>3</v>
      </c>
      <c r="M872" s="112">
        <v>0</v>
      </c>
      <c r="N872" s="112">
        <v>1</v>
      </c>
      <c r="O872" s="110" t="s">
        <v>1210</v>
      </c>
      <c r="P872" s="110" t="s">
        <v>1230</v>
      </c>
      <c r="Q872" s="117"/>
      <c r="R872" s="113" t="s">
        <v>44</v>
      </c>
      <c r="S872" s="101" t="str">
        <f t="shared" si="14"/>
        <v>Ok</v>
      </c>
      <c r="T872" s="6">
        <f>IFERROR(VLOOKUP(D872,'[1]2020 год'!$C:$J,8,0),IFERROR(VLOOKUP(D872,'[1]2020 год'!$C:$J,7,0),""))</f>
        <v>21091</v>
      </c>
    </row>
    <row r="873" spans="1:20" ht="42.6" thickTop="1" thickBot="1" x14ac:dyDescent="0.3">
      <c r="A873" s="107">
        <v>869</v>
      </c>
      <c r="B873" s="108" t="s">
        <v>914</v>
      </c>
      <c r="C873" s="108" t="s">
        <v>1285</v>
      </c>
      <c r="D873" s="108" t="s">
        <v>959</v>
      </c>
      <c r="E873" s="124">
        <v>32932</v>
      </c>
      <c r="F873" s="109" t="s">
        <v>1230</v>
      </c>
      <c r="G873" s="110" t="s">
        <v>1230</v>
      </c>
      <c r="H873" s="110" t="s">
        <v>1230</v>
      </c>
      <c r="I873" s="111" t="s">
        <v>1333</v>
      </c>
      <c r="J873" s="110" t="s">
        <v>1210</v>
      </c>
      <c r="K873" s="110" t="s">
        <v>1230</v>
      </c>
      <c r="L873" s="112">
        <v>3</v>
      </c>
      <c r="M873" s="112">
        <v>0</v>
      </c>
      <c r="N873" s="112">
        <v>1</v>
      </c>
      <c r="O873" s="110" t="s">
        <v>1210</v>
      </c>
      <c r="P873" s="110" t="s">
        <v>1230</v>
      </c>
      <c r="Q873" s="117"/>
      <c r="R873" s="113" t="s">
        <v>44</v>
      </c>
      <c r="S873" s="101" t="str">
        <f t="shared" si="14"/>
        <v>Ok</v>
      </c>
      <c r="T873" s="6">
        <f>IFERROR(VLOOKUP(D873,'[1]2020 год'!$C:$J,8,0),IFERROR(VLOOKUP(D873,'[1]2020 год'!$C:$J,7,0),""))</f>
        <v>32932</v>
      </c>
    </row>
    <row r="874" spans="1:20" ht="42.6" thickTop="1" thickBot="1" x14ac:dyDescent="0.3">
      <c r="A874" s="107">
        <v>870</v>
      </c>
      <c r="B874" s="108" t="s">
        <v>914</v>
      </c>
      <c r="C874" s="108" t="s">
        <v>1285</v>
      </c>
      <c r="D874" s="108" t="s">
        <v>960</v>
      </c>
      <c r="E874" s="124">
        <v>15785</v>
      </c>
      <c r="F874" s="109" t="s">
        <v>1230</v>
      </c>
      <c r="G874" s="110" t="s">
        <v>1230</v>
      </c>
      <c r="H874" s="110" t="s">
        <v>1230</v>
      </c>
      <c r="I874" s="111" t="s">
        <v>1333</v>
      </c>
      <c r="J874" s="110" t="s">
        <v>1210</v>
      </c>
      <c r="K874" s="110" t="s">
        <v>1230</v>
      </c>
      <c r="L874" s="112">
        <v>3</v>
      </c>
      <c r="M874" s="112">
        <v>0</v>
      </c>
      <c r="N874" s="112">
        <v>1</v>
      </c>
      <c r="O874" s="110" t="s">
        <v>1210</v>
      </c>
      <c r="P874" s="110" t="s">
        <v>1230</v>
      </c>
      <c r="Q874" s="117"/>
      <c r="R874" s="113" t="s">
        <v>44</v>
      </c>
      <c r="S874" s="101" t="str">
        <f t="shared" si="14"/>
        <v>Ok</v>
      </c>
      <c r="T874" s="6">
        <f>IFERROR(VLOOKUP(D874,'[1]2020 год'!$C:$J,8,0),IFERROR(VLOOKUP(D874,'[1]2020 год'!$C:$J,7,0),""))</f>
        <v>15785</v>
      </c>
    </row>
    <row r="875" spans="1:20" ht="42.6" thickTop="1" thickBot="1" x14ac:dyDescent="0.3">
      <c r="A875" s="107">
        <v>871</v>
      </c>
      <c r="B875" s="108" t="s">
        <v>914</v>
      </c>
      <c r="C875" s="108" t="s">
        <v>1285</v>
      </c>
      <c r="D875" s="108" t="s">
        <v>961</v>
      </c>
      <c r="E875" s="124">
        <v>10467</v>
      </c>
      <c r="F875" s="109" t="s">
        <v>1230</v>
      </c>
      <c r="G875" s="110" t="s">
        <v>1230</v>
      </c>
      <c r="H875" s="110" t="s">
        <v>1230</v>
      </c>
      <c r="I875" s="111" t="s">
        <v>1333</v>
      </c>
      <c r="J875" s="110" t="s">
        <v>1210</v>
      </c>
      <c r="K875" s="110" t="s">
        <v>1230</v>
      </c>
      <c r="L875" s="112">
        <v>3</v>
      </c>
      <c r="M875" s="112">
        <v>0</v>
      </c>
      <c r="N875" s="112">
        <v>1</v>
      </c>
      <c r="O875" s="110" t="s">
        <v>1210</v>
      </c>
      <c r="P875" s="110" t="s">
        <v>1230</v>
      </c>
      <c r="Q875" s="117"/>
      <c r="R875" s="113" t="s">
        <v>44</v>
      </c>
      <c r="S875" s="101" t="str">
        <f t="shared" si="14"/>
        <v>Ok</v>
      </c>
      <c r="T875" s="6">
        <f>IFERROR(VLOOKUP(D875,'[1]2020 год'!$C:$J,8,0),IFERROR(VLOOKUP(D875,'[1]2020 год'!$C:$J,7,0),""))</f>
        <v>10467</v>
      </c>
    </row>
    <row r="876" spans="1:20" ht="42.6" thickTop="1" thickBot="1" x14ac:dyDescent="0.3">
      <c r="A876" s="107">
        <v>872</v>
      </c>
      <c r="B876" s="108" t="s">
        <v>914</v>
      </c>
      <c r="C876" s="108" t="s">
        <v>1285</v>
      </c>
      <c r="D876" s="108" t="s">
        <v>962</v>
      </c>
      <c r="E876" s="124">
        <v>17060</v>
      </c>
      <c r="F876" s="109" t="s">
        <v>1230</v>
      </c>
      <c r="G876" s="110" t="s">
        <v>1230</v>
      </c>
      <c r="H876" s="110" t="s">
        <v>1230</v>
      </c>
      <c r="I876" s="111" t="s">
        <v>1333</v>
      </c>
      <c r="J876" s="110" t="s">
        <v>1210</v>
      </c>
      <c r="K876" s="110" t="s">
        <v>1230</v>
      </c>
      <c r="L876" s="112">
        <v>3</v>
      </c>
      <c r="M876" s="112">
        <v>0</v>
      </c>
      <c r="N876" s="112">
        <v>1</v>
      </c>
      <c r="O876" s="110" t="s">
        <v>1210</v>
      </c>
      <c r="P876" s="110" t="s">
        <v>1230</v>
      </c>
      <c r="Q876" s="117"/>
      <c r="R876" s="113" t="s">
        <v>44</v>
      </c>
      <c r="S876" s="101" t="str">
        <f t="shared" si="14"/>
        <v>Ok</v>
      </c>
      <c r="T876" s="6">
        <f>IFERROR(VLOOKUP(D876,'[1]2020 год'!$C:$J,8,0),IFERROR(VLOOKUP(D876,'[1]2020 год'!$C:$J,7,0),""))</f>
        <v>17060</v>
      </c>
    </row>
    <row r="877" spans="1:20" ht="42.6" thickTop="1" thickBot="1" x14ac:dyDescent="0.3">
      <c r="A877" s="107">
        <v>873</v>
      </c>
      <c r="B877" s="108" t="s">
        <v>963</v>
      </c>
      <c r="C877" s="108" t="s">
        <v>1285</v>
      </c>
      <c r="D877" s="108" t="s">
        <v>964</v>
      </c>
      <c r="E877" s="124">
        <v>11380</v>
      </c>
      <c r="F877" s="109" t="s">
        <v>1230</v>
      </c>
      <c r="G877" s="110" t="s">
        <v>1230</v>
      </c>
      <c r="H877" s="110" t="s">
        <v>1230</v>
      </c>
      <c r="I877" s="111" t="s">
        <v>1333</v>
      </c>
      <c r="J877" s="110" t="s">
        <v>1210</v>
      </c>
      <c r="K877" s="110" t="s">
        <v>1230</v>
      </c>
      <c r="L877" s="112">
        <v>3</v>
      </c>
      <c r="M877" s="112">
        <v>0</v>
      </c>
      <c r="N877" s="112">
        <v>1</v>
      </c>
      <c r="O877" s="110" t="s">
        <v>1210</v>
      </c>
      <c r="P877" s="110" t="s">
        <v>1230</v>
      </c>
      <c r="Q877" s="117"/>
      <c r="R877" s="113" t="s">
        <v>41</v>
      </c>
      <c r="S877" s="101" t="str">
        <f t="shared" si="14"/>
        <v>Ok</v>
      </c>
      <c r="T877" s="6">
        <f>IFERROR(VLOOKUP(D877,'[1]2020 год'!$C:$J,8,0),IFERROR(VLOOKUP(D877,'[1]2020 год'!$C:$J,7,0),""))</f>
        <v>11380</v>
      </c>
    </row>
    <row r="878" spans="1:20" ht="42.6" thickTop="1" thickBot="1" x14ac:dyDescent="0.3">
      <c r="A878" s="107">
        <v>874</v>
      </c>
      <c r="B878" s="108" t="s">
        <v>963</v>
      </c>
      <c r="C878" s="108" t="s">
        <v>1285</v>
      </c>
      <c r="D878" s="108" t="s">
        <v>965</v>
      </c>
      <c r="E878" s="124">
        <v>51790</v>
      </c>
      <c r="F878" s="109" t="s">
        <v>1230</v>
      </c>
      <c r="G878" s="110" t="s">
        <v>1230</v>
      </c>
      <c r="H878" s="110" t="s">
        <v>1230</v>
      </c>
      <c r="I878" s="111" t="s">
        <v>1333</v>
      </c>
      <c r="J878" s="110" t="s">
        <v>1210</v>
      </c>
      <c r="K878" s="110" t="s">
        <v>1230</v>
      </c>
      <c r="L878" s="112">
        <v>3</v>
      </c>
      <c r="M878" s="112">
        <v>0</v>
      </c>
      <c r="N878" s="112">
        <v>1</v>
      </c>
      <c r="O878" s="110" t="s">
        <v>1210</v>
      </c>
      <c r="P878" s="110" t="s">
        <v>1230</v>
      </c>
      <c r="Q878" s="117"/>
      <c r="R878" s="113" t="s">
        <v>41</v>
      </c>
      <c r="S878" s="101" t="str">
        <f t="shared" si="14"/>
        <v>Ok</v>
      </c>
      <c r="T878" s="6">
        <f>IFERROR(VLOOKUP(D878,'[1]2020 год'!$C:$J,8,0),IFERROR(VLOOKUP(D878,'[1]2020 год'!$C:$J,7,0),""))</f>
        <v>51790</v>
      </c>
    </row>
    <row r="879" spans="1:20" ht="42.6" thickTop="1" thickBot="1" x14ac:dyDescent="0.3">
      <c r="A879" s="107">
        <v>875</v>
      </c>
      <c r="B879" s="108" t="s">
        <v>963</v>
      </c>
      <c r="C879" s="108" t="s">
        <v>1285</v>
      </c>
      <c r="D879" s="108" t="s">
        <v>966</v>
      </c>
      <c r="E879" s="124">
        <v>28797</v>
      </c>
      <c r="F879" s="109" t="s">
        <v>1230</v>
      </c>
      <c r="G879" s="110" t="s">
        <v>1230</v>
      </c>
      <c r="H879" s="110" t="s">
        <v>1230</v>
      </c>
      <c r="I879" s="111" t="s">
        <v>1333</v>
      </c>
      <c r="J879" s="110" t="s">
        <v>1210</v>
      </c>
      <c r="K879" s="110" t="s">
        <v>1230</v>
      </c>
      <c r="L879" s="112">
        <v>3</v>
      </c>
      <c r="M879" s="112">
        <v>0</v>
      </c>
      <c r="N879" s="112">
        <v>1</v>
      </c>
      <c r="O879" s="110" t="s">
        <v>1210</v>
      </c>
      <c r="P879" s="110" t="s">
        <v>1230</v>
      </c>
      <c r="Q879" s="117"/>
      <c r="R879" s="113" t="s">
        <v>41</v>
      </c>
      <c r="S879" s="101" t="str">
        <f t="shared" si="14"/>
        <v>Ok</v>
      </c>
      <c r="T879" s="6">
        <f>IFERROR(VLOOKUP(D879,'[1]2020 год'!$C:$J,8,0),IFERROR(VLOOKUP(D879,'[1]2020 год'!$C:$J,7,0),""))</f>
        <v>28797</v>
      </c>
    </row>
    <row r="880" spans="1:20" ht="42.6" thickTop="1" thickBot="1" x14ac:dyDescent="0.3">
      <c r="A880" s="107">
        <v>876</v>
      </c>
      <c r="B880" s="108" t="s">
        <v>963</v>
      </c>
      <c r="C880" s="108" t="s">
        <v>1285</v>
      </c>
      <c r="D880" s="108" t="s">
        <v>967</v>
      </c>
      <c r="E880" s="124">
        <v>27322</v>
      </c>
      <c r="F880" s="109" t="s">
        <v>1230</v>
      </c>
      <c r="G880" s="110" t="s">
        <v>1230</v>
      </c>
      <c r="H880" s="110" t="s">
        <v>1230</v>
      </c>
      <c r="I880" s="111" t="s">
        <v>1333</v>
      </c>
      <c r="J880" s="110" t="s">
        <v>1210</v>
      </c>
      <c r="K880" s="110" t="s">
        <v>1230</v>
      </c>
      <c r="L880" s="112">
        <v>3</v>
      </c>
      <c r="M880" s="112">
        <v>0</v>
      </c>
      <c r="N880" s="112">
        <v>1</v>
      </c>
      <c r="O880" s="110" t="s">
        <v>1210</v>
      </c>
      <c r="P880" s="110" t="s">
        <v>1230</v>
      </c>
      <c r="Q880" s="117"/>
      <c r="R880" s="113" t="s">
        <v>41</v>
      </c>
      <c r="S880" s="101" t="str">
        <f t="shared" si="14"/>
        <v>Ok</v>
      </c>
      <c r="T880" s="6">
        <f>IFERROR(VLOOKUP(D880,'[1]2020 год'!$C:$J,8,0),IFERROR(VLOOKUP(D880,'[1]2020 год'!$C:$J,7,0),""))</f>
        <v>27322</v>
      </c>
    </row>
    <row r="881" spans="1:20" ht="42.6" thickTop="1" thickBot="1" x14ac:dyDescent="0.3">
      <c r="A881" s="107">
        <v>877</v>
      </c>
      <c r="B881" s="108" t="s">
        <v>963</v>
      </c>
      <c r="C881" s="108" t="s">
        <v>1285</v>
      </c>
      <c r="D881" s="108" t="s">
        <v>968</v>
      </c>
      <c r="E881" s="124">
        <v>9538</v>
      </c>
      <c r="F881" s="109" t="s">
        <v>1230</v>
      </c>
      <c r="G881" s="110" t="s">
        <v>1230</v>
      </c>
      <c r="H881" s="110" t="s">
        <v>1230</v>
      </c>
      <c r="I881" s="111" t="s">
        <v>1333</v>
      </c>
      <c r="J881" s="110" t="s">
        <v>1210</v>
      </c>
      <c r="K881" s="110" t="s">
        <v>1230</v>
      </c>
      <c r="L881" s="112">
        <v>3</v>
      </c>
      <c r="M881" s="112">
        <v>0</v>
      </c>
      <c r="N881" s="112">
        <v>1</v>
      </c>
      <c r="O881" s="110" t="s">
        <v>1210</v>
      </c>
      <c r="P881" s="110" t="s">
        <v>1230</v>
      </c>
      <c r="Q881" s="117"/>
      <c r="R881" s="113" t="s">
        <v>41</v>
      </c>
      <c r="S881" s="101" t="str">
        <f t="shared" si="14"/>
        <v>Ok</v>
      </c>
      <c r="T881" s="6">
        <f>IFERROR(VLOOKUP(D881,'[1]2020 год'!$C:$J,8,0),IFERROR(VLOOKUP(D881,'[1]2020 год'!$C:$J,7,0),""))</f>
        <v>9538</v>
      </c>
    </row>
    <row r="882" spans="1:20" ht="42.6" thickTop="1" thickBot="1" x14ac:dyDescent="0.3">
      <c r="A882" s="107">
        <v>878</v>
      </c>
      <c r="B882" s="108" t="s">
        <v>963</v>
      </c>
      <c r="C882" s="108" t="s">
        <v>1285</v>
      </c>
      <c r="D882" s="108" t="s">
        <v>969</v>
      </c>
      <c r="E882" s="124">
        <v>8832</v>
      </c>
      <c r="F882" s="109" t="s">
        <v>1230</v>
      </c>
      <c r="G882" s="110" t="s">
        <v>1230</v>
      </c>
      <c r="H882" s="110" t="s">
        <v>1230</v>
      </c>
      <c r="I882" s="111" t="s">
        <v>1333</v>
      </c>
      <c r="J882" s="110" t="s">
        <v>1210</v>
      </c>
      <c r="K882" s="110" t="s">
        <v>1230</v>
      </c>
      <c r="L882" s="112">
        <v>3</v>
      </c>
      <c r="M882" s="112">
        <v>0</v>
      </c>
      <c r="N882" s="112">
        <v>1</v>
      </c>
      <c r="O882" s="110" t="s">
        <v>1210</v>
      </c>
      <c r="P882" s="110" t="s">
        <v>1230</v>
      </c>
      <c r="Q882" s="117"/>
      <c r="R882" s="113" t="s">
        <v>41</v>
      </c>
      <c r="S882" s="101" t="str">
        <f t="shared" si="14"/>
        <v>Ok</v>
      </c>
      <c r="T882" s="6">
        <f>IFERROR(VLOOKUP(D882,'[1]2020 год'!$C:$J,8,0),IFERROR(VLOOKUP(D882,'[1]2020 год'!$C:$J,7,0),""))</f>
        <v>8832</v>
      </c>
    </row>
    <row r="883" spans="1:20" ht="42.6" thickTop="1" thickBot="1" x14ac:dyDescent="0.3">
      <c r="A883" s="107">
        <v>879</v>
      </c>
      <c r="B883" s="108" t="s">
        <v>963</v>
      </c>
      <c r="C883" s="108" t="s">
        <v>1285</v>
      </c>
      <c r="D883" s="108" t="s">
        <v>970</v>
      </c>
      <c r="E883" s="124">
        <v>49405</v>
      </c>
      <c r="F883" s="109" t="s">
        <v>1230</v>
      </c>
      <c r="G883" s="110" t="s">
        <v>1230</v>
      </c>
      <c r="H883" s="110" t="s">
        <v>1230</v>
      </c>
      <c r="I883" s="111" t="s">
        <v>1333</v>
      </c>
      <c r="J883" s="110" t="s">
        <v>1210</v>
      </c>
      <c r="K883" s="110" t="s">
        <v>1230</v>
      </c>
      <c r="L883" s="112">
        <v>3</v>
      </c>
      <c r="M883" s="112">
        <v>0</v>
      </c>
      <c r="N883" s="112">
        <v>1</v>
      </c>
      <c r="O883" s="110" t="s">
        <v>1210</v>
      </c>
      <c r="P883" s="110" t="s">
        <v>1230</v>
      </c>
      <c r="Q883" s="117"/>
      <c r="R883" s="113" t="s">
        <v>41</v>
      </c>
      <c r="S883" s="101" t="str">
        <f t="shared" si="14"/>
        <v>Ok</v>
      </c>
      <c r="T883" s="6">
        <f>IFERROR(VLOOKUP(D883,'[1]2020 год'!$C:$J,8,0),IFERROR(VLOOKUP(D883,'[1]2020 год'!$C:$J,7,0),""))</f>
        <v>49405</v>
      </c>
    </row>
    <row r="884" spans="1:20" ht="42.6" thickTop="1" thickBot="1" x14ac:dyDescent="0.3">
      <c r="A884" s="107">
        <v>880</v>
      </c>
      <c r="B884" s="108" t="s">
        <v>963</v>
      </c>
      <c r="C884" s="108" t="s">
        <v>1285</v>
      </c>
      <c r="D884" s="108" t="s">
        <v>971</v>
      </c>
      <c r="E884" s="124">
        <v>9452</v>
      </c>
      <c r="F884" s="109" t="s">
        <v>1230</v>
      </c>
      <c r="G884" s="110" t="s">
        <v>1230</v>
      </c>
      <c r="H884" s="110" t="s">
        <v>1230</v>
      </c>
      <c r="I884" s="111" t="s">
        <v>1333</v>
      </c>
      <c r="J884" s="110" t="s">
        <v>1210</v>
      </c>
      <c r="K884" s="110" t="s">
        <v>1230</v>
      </c>
      <c r="L884" s="112">
        <v>3</v>
      </c>
      <c r="M884" s="112">
        <v>0</v>
      </c>
      <c r="N884" s="112">
        <v>1</v>
      </c>
      <c r="O884" s="110" t="s">
        <v>1210</v>
      </c>
      <c r="P884" s="110" t="s">
        <v>1230</v>
      </c>
      <c r="Q884" s="117"/>
      <c r="R884" s="113" t="s">
        <v>41</v>
      </c>
      <c r="S884" s="101" t="str">
        <f t="shared" si="14"/>
        <v>Ok</v>
      </c>
      <c r="T884" s="6">
        <f>IFERROR(VLOOKUP(D884,'[1]2020 год'!$C:$J,8,0),IFERROR(VLOOKUP(D884,'[1]2020 год'!$C:$J,7,0),""))</f>
        <v>9452</v>
      </c>
    </row>
    <row r="885" spans="1:20" ht="42.6" thickTop="1" thickBot="1" x14ac:dyDescent="0.3">
      <c r="A885" s="107">
        <v>881</v>
      </c>
      <c r="B885" s="108" t="s">
        <v>963</v>
      </c>
      <c r="C885" s="108" t="s">
        <v>1285</v>
      </c>
      <c r="D885" s="108" t="s">
        <v>972</v>
      </c>
      <c r="E885" s="124">
        <v>41510</v>
      </c>
      <c r="F885" s="109" t="s">
        <v>1230</v>
      </c>
      <c r="G885" s="110" t="s">
        <v>1230</v>
      </c>
      <c r="H885" s="110" t="s">
        <v>1230</v>
      </c>
      <c r="I885" s="111" t="s">
        <v>1333</v>
      </c>
      <c r="J885" s="110" t="s">
        <v>1210</v>
      </c>
      <c r="K885" s="110" t="s">
        <v>1230</v>
      </c>
      <c r="L885" s="112">
        <v>3</v>
      </c>
      <c r="M885" s="112">
        <v>0</v>
      </c>
      <c r="N885" s="112">
        <v>1</v>
      </c>
      <c r="O885" s="110" t="s">
        <v>1210</v>
      </c>
      <c r="P885" s="110" t="s">
        <v>1230</v>
      </c>
      <c r="Q885" s="117"/>
      <c r="R885" s="113" t="s">
        <v>41</v>
      </c>
      <c r="S885" s="101" t="str">
        <f t="shared" si="14"/>
        <v>Ok</v>
      </c>
      <c r="T885" s="6">
        <f>IFERROR(VLOOKUP(D885,'[1]2020 год'!$C:$J,8,0),IFERROR(VLOOKUP(D885,'[1]2020 год'!$C:$J,7,0),""))</f>
        <v>41510</v>
      </c>
    </row>
    <row r="886" spans="1:20" ht="42.6" thickTop="1" thickBot="1" x14ac:dyDescent="0.3">
      <c r="A886" s="107">
        <v>882</v>
      </c>
      <c r="B886" s="108" t="s">
        <v>963</v>
      </c>
      <c r="C886" s="108" t="s">
        <v>1286</v>
      </c>
      <c r="D886" s="108" t="s">
        <v>973</v>
      </c>
      <c r="E886" s="124">
        <v>329427</v>
      </c>
      <c r="F886" s="109" t="s">
        <v>1230</v>
      </c>
      <c r="G886" s="110" t="s">
        <v>1230</v>
      </c>
      <c r="H886" s="110" t="s">
        <v>1230</v>
      </c>
      <c r="I886" s="111" t="s">
        <v>1333</v>
      </c>
      <c r="J886" s="110" t="s">
        <v>1210</v>
      </c>
      <c r="K886" s="110" t="s">
        <v>1230</v>
      </c>
      <c r="L886" s="112">
        <v>2</v>
      </c>
      <c r="M886" s="112">
        <v>0</v>
      </c>
      <c r="N886" s="112">
        <v>1</v>
      </c>
      <c r="O886" s="110" t="s">
        <v>1210</v>
      </c>
      <c r="P886" s="110" t="s">
        <v>1230</v>
      </c>
      <c r="Q886" s="117"/>
      <c r="R886" s="113" t="s">
        <v>41</v>
      </c>
      <c r="S886" s="101" t="str">
        <f t="shared" si="14"/>
        <v>Ok</v>
      </c>
      <c r="T886" s="6">
        <f>IFERROR(VLOOKUP(D886,'[1]2020 год'!$C:$J,8,0),IFERROR(VLOOKUP(D886,'[1]2020 год'!$C:$J,7,0),""))</f>
        <v>329427</v>
      </c>
    </row>
    <row r="887" spans="1:20" ht="42.6" thickTop="1" thickBot="1" x14ac:dyDescent="0.3">
      <c r="A887" s="107">
        <v>883</v>
      </c>
      <c r="B887" s="108" t="s">
        <v>963</v>
      </c>
      <c r="C887" s="108" t="s">
        <v>1285</v>
      </c>
      <c r="D887" s="108" t="s">
        <v>974</v>
      </c>
      <c r="E887" s="124">
        <v>43280</v>
      </c>
      <c r="F887" s="109" t="s">
        <v>1230</v>
      </c>
      <c r="G887" s="110" t="s">
        <v>1230</v>
      </c>
      <c r="H887" s="110" t="s">
        <v>1230</v>
      </c>
      <c r="I887" s="111" t="s">
        <v>1333</v>
      </c>
      <c r="J887" s="110" t="s">
        <v>1210</v>
      </c>
      <c r="K887" s="110" t="s">
        <v>1230</v>
      </c>
      <c r="L887" s="112">
        <v>3</v>
      </c>
      <c r="M887" s="112">
        <v>0</v>
      </c>
      <c r="N887" s="112">
        <v>1</v>
      </c>
      <c r="O887" s="110" t="s">
        <v>1210</v>
      </c>
      <c r="P887" s="110" t="s">
        <v>1230</v>
      </c>
      <c r="Q887" s="117"/>
      <c r="R887" s="113" t="s">
        <v>41</v>
      </c>
      <c r="S887" s="101" t="str">
        <f t="shared" si="14"/>
        <v>Ok</v>
      </c>
      <c r="T887" s="6">
        <f>IFERROR(VLOOKUP(D887,'[1]2020 год'!$C:$J,8,0),IFERROR(VLOOKUP(D887,'[1]2020 год'!$C:$J,7,0),""))</f>
        <v>43280</v>
      </c>
    </row>
    <row r="888" spans="1:20" ht="42.6" thickTop="1" thickBot="1" x14ac:dyDescent="0.3">
      <c r="A888" s="107">
        <v>884</v>
      </c>
      <c r="B888" s="108" t="s">
        <v>975</v>
      </c>
      <c r="C888" s="108" t="s">
        <v>1285</v>
      </c>
      <c r="D888" s="108" t="s">
        <v>976</v>
      </c>
      <c r="E888" s="124">
        <v>11761</v>
      </c>
      <c r="F888" s="109" t="s">
        <v>1230</v>
      </c>
      <c r="G888" s="110" t="s">
        <v>1230</v>
      </c>
      <c r="H888" s="110" t="s">
        <v>1230</v>
      </c>
      <c r="I888" s="111" t="s">
        <v>1333</v>
      </c>
      <c r="J888" s="110" t="s">
        <v>1210</v>
      </c>
      <c r="K888" s="110" t="s">
        <v>1230</v>
      </c>
      <c r="L888" s="112">
        <v>3</v>
      </c>
      <c r="M888" s="112">
        <v>0</v>
      </c>
      <c r="N888" s="112">
        <v>1</v>
      </c>
      <c r="O888" s="110" t="s">
        <v>1210</v>
      </c>
      <c r="P888" s="110" t="s">
        <v>1230</v>
      </c>
      <c r="Q888" s="117"/>
      <c r="R888" s="113" t="s">
        <v>1305</v>
      </c>
      <c r="S888" s="101" t="str">
        <f t="shared" si="14"/>
        <v>Ok</v>
      </c>
      <c r="T888" s="6">
        <f>IFERROR(VLOOKUP(D888,'[1]2020 год'!$C:$J,8,0),IFERROR(VLOOKUP(D888,'[1]2020 год'!$C:$J,7,0),""))</f>
        <v>11761</v>
      </c>
    </row>
    <row r="889" spans="1:20" ht="42.6" thickTop="1" thickBot="1" x14ac:dyDescent="0.3">
      <c r="A889" s="107">
        <v>885</v>
      </c>
      <c r="B889" s="108" t="s">
        <v>975</v>
      </c>
      <c r="C889" s="108" t="s">
        <v>1285</v>
      </c>
      <c r="D889" s="108" t="s">
        <v>977</v>
      </c>
      <c r="E889" s="124">
        <v>27471</v>
      </c>
      <c r="F889" s="109" t="s">
        <v>1230</v>
      </c>
      <c r="G889" s="110" t="s">
        <v>1230</v>
      </c>
      <c r="H889" s="110" t="s">
        <v>1230</v>
      </c>
      <c r="I889" s="111" t="s">
        <v>1333</v>
      </c>
      <c r="J889" s="110" t="s">
        <v>1210</v>
      </c>
      <c r="K889" s="110" t="s">
        <v>1230</v>
      </c>
      <c r="L889" s="112">
        <v>3</v>
      </c>
      <c r="M889" s="112">
        <v>0</v>
      </c>
      <c r="N889" s="112">
        <v>1</v>
      </c>
      <c r="O889" s="110" t="s">
        <v>1210</v>
      </c>
      <c r="P889" s="110" t="s">
        <v>1230</v>
      </c>
      <c r="Q889" s="117"/>
      <c r="R889" s="113" t="s">
        <v>1305</v>
      </c>
      <c r="S889" s="101" t="str">
        <f t="shared" si="14"/>
        <v>Ok</v>
      </c>
      <c r="T889" s="6">
        <f>IFERROR(VLOOKUP(D889,'[1]2020 год'!$C:$J,8,0),IFERROR(VLOOKUP(D889,'[1]2020 год'!$C:$J,7,0),""))</f>
        <v>27471</v>
      </c>
    </row>
    <row r="890" spans="1:20" ht="42.6" thickTop="1" thickBot="1" x14ac:dyDescent="0.3">
      <c r="A890" s="107">
        <v>886</v>
      </c>
      <c r="B890" s="108" t="s">
        <v>975</v>
      </c>
      <c r="C890" s="108" t="s">
        <v>1285</v>
      </c>
      <c r="D890" s="108" t="s">
        <v>978</v>
      </c>
      <c r="E890" s="124">
        <v>14722</v>
      </c>
      <c r="F890" s="109" t="s">
        <v>1230</v>
      </c>
      <c r="G890" s="110" t="s">
        <v>1230</v>
      </c>
      <c r="H890" s="110" t="s">
        <v>1230</v>
      </c>
      <c r="I890" s="111" t="s">
        <v>1333</v>
      </c>
      <c r="J890" s="110" t="s">
        <v>1210</v>
      </c>
      <c r="K890" s="110" t="s">
        <v>1230</v>
      </c>
      <c r="L890" s="112">
        <v>3</v>
      </c>
      <c r="M890" s="112">
        <v>0</v>
      </c>
      <c r="N890" s="112">
        <v>1</v>
      </c>
      <c r="O890" s="110" t="s">
        <v>1210</v>
      </c>
      <c r="P890" s="110" t="s">
        <v>1230</v>
      </c>
      <c r="Q890" s="117"/>
      <c r="R890" s="113" t="s">
        <v>1305</v>
      </c>
      <c r="S890" s="101" t="str">
        <f t="shared" si="14"/>
        <v>Ok</v>
      </c>
      <c r="T890" s="6">
        <f>IFERROR(VLOOKUP(D890,'[1]2020 год'!$C:$J,8,0),IFERROR(VLOOKUP(D890,'[1]2020 год'!$C:$J,7,0),""))</f>
        <v>14722</v>
      </c>
    </row>
    <row r="891" spans="1:20" ht="42.6" thickTop="1" thickBot="1" x14ac:dyDescent="0.3">
      <c r="A891" s="107">
        <v>887</v>
      </c>
      <c r="B891" s="108" t="s">
        <v>975</v>
      </c>
      <c r="C891" s="108" t="s">
        <v>1285</v>
      </c>
      <c r="D891" s="108" t="s">
        <v>979</v>
      </c>
      <c r="E891" s="124">
        <v>30530</v>
      </c>
      <c r="F891" s="109" t="s">
        <v>1230</v>
      </c>
      <c r="G891" s="110" t="s">
        <v>1230</v>
      </c>
      <c r="H891" s="110" t="s">
        <v>1230</v>
      </c>
      <c r="I891" s="111" t="s">
        <v>1333</v>
      </c>
      <c r="J891" s="110" t="s">
        <v>1210</v>
      </c>
      <c r="K891" s="110" t="s">
        <v>1230</v>
      </c>
      <c r="L891" s="112">
        <v>3</v>
      </c>
      <c r="M891" s="112">
        <v>0</v>
      </c>
      <c r="N891" s="112">
        <v>1</v>
      </c>
      <c r="O891" s="110" t="s">
        <v>1210</v>
      </c>
      <c r="P891" s="110" t="s">
        <v>1230</v>
      </c>
      <c r="Q891" s="117"/>
      <c r="R891" s="113" t="s">
        <v>1305</v>
      </c>
      <c r="S891" s="101" t="str">
        <f t="shared" si="14"/>
        <v>Ok</v>
      </c>
      <c r="T891" s="6">
        <f>IFERROR(VLOOKUP(D891,'[1]2020 год'!$C:$J,8,0),IFERROR(VLOOKUP(D891,'[1]2020 год'!$C:$J,7,0),""))</f>
        <v>30530</v>
      </c>
    </row>
    <row r="892" spans="1:20" ht="42.6" thickTop="1" thickBot="1" x14ac:dyDescent="0.3">
      <c r="A892" s="107">
        <v>888</v>
      </c>
      <c r="B892" s="108" t="s">
        <v>975</v>
      </c>
      <c r="C892" s="108" t="s">
        <v>1285</v>
      </c>
      <c r="D892" s="108" t="s">
        <v>980</v>
      </c>
      <c r="E892" s="124">
        <v>62073</v>
      </c>
      <c r="F892" s="109" t="s">
        <v>1230</v>
      </c>
      <c r="G892" s="110" t="s">
        <v>1230</v>
      </c>
      <c r="H892" s="110" t="s">
        <v>1230</v>
      </c>
      <c r="I892" s="111" t="s">
        <v>1333</v>
      </c>
      <c r="J892" s="110" t="s">
        <v>1210</v>
      </c>
      <c r="K892" s="110" t="s">
        <v>1230</v>
      </c>
      <c r="L892" s="112">
        <v>3</v>
      </c>
      <c r="M892" s="112">
        <v>0</v>
      </c>
      <c r="N892" s="112">
        <v>1</v>
      </c>
      <c r="O892" s="110" t="s">
        <v>1210</v>
      </c>
      <c r="P892" s="110" t="s">
        <v>1230</v>
      </c>
      <c r="Q892" s="117"/>
      <c r="R892" s="113" t="s">
        <v>1305</v>
      </c>
      <c r="S892" s="101" t="str">
        <f t="shared" si="14"/>
        <v>Ok</v>
      </c>
      <c r="T892" s="6">
        <f>IFERROR(VLOOKUP(D892,'[1]2020 год'!$C:$J,8,0),IFERROR(VLOOKUP(D892,'[1]2020 год'!$C:$J,7,0),""))</f>
        <v>62073</v>
      </c>
    </row>
    <row r="893" spans="1:20" ht="42.6" thickTop="1" thickBot="1" x14ac:dyDescent="0.3">
      <c r="A893" s="107">
        <v>889</v>
      </c>
      <c r="B893" s="108" t="s">
        <v>975</v>
      </c>
      <c r="C893" s="108" t="s">
        <v>1285</v>
      </c>
      <c r="D893" s="108" t="s">
        <v>981</v>
      </c>
      <c r="E893" s="124">
        <v>67054</v>
      </c>
      <c r="F893" s="109" t="s">
        <v>1230</v>
      </c>
      <c r="G893" s="110" t="s">
        <v>1230</v>
      </c>
      <c r="H893" s="110" t="s">
        <v>1230</v>
      </c>
      <c r="I893" s="111" t="s">
        <v>1333</v>
      </c>
      <c r="J893" s="110" t="s">
        <v>1210</v>
      </c>
      <c r="K893" s="110" t="s">
        <v>1230</v>
      </c>
      <c r="L893" s="112">
        <v>3</v>
      </c>
      <c r="M893" s="112">
        <v>0</v>
      </c>
      <c r="N893" s="112">
        <v>1</v>
      </c>
      <c r="O893" s="110" t="s">
        <v>1210</v>
      </c>
      <c r="P893" s="110" t="s">
        <v>1230</v>
      </c>
      <c r="Q893" s="117"/>
      <c r="R893" s="113" t="s">
        <v>1305</v>
      </c>
      <c r="S893" s="101" t="str">
        <f t="shared" si="14"/>
        <v>Ok</v>
      </c>
      <c r="T893" s="6">
        <f>IFERROR(VLOOKUP(D893,'[1]2020 год'!$C:$J,8,0),IFERROR(VLOOKUP(D893,'[1]2020 год'!$C:$J,7,0),""))</f>
        <v>67054</v>
      </c>
    </row>
    <row r="894" spans="1:20" ht="42.6" thickTop="1" thickBot="1" x14ac:dyDescent="0.3">
      <c r="A894" s="107">
        <v>890</v>
      </c>
      <c r="B894" s="108" t="s">
        <v>975</v>
      </c>
      <c r="C894" s="108" t="s">
        <v>1285</v>
      </c>
      <c r="D894" s="108" t="s">
        <v>982</v>
      </c>
      <c r="E894" s="124">
        <v>36754</v>
      </c>
      <c r="F894" s="109" t="s">
        <v>1230</v>
      </c>
      <c r="G894" s="110" t="s">
        <v>1230</v>
      </c>
      <c r="H894" s="110" t="s">
        <v>1230</v>
      </c>
      <c r="I894" s="111" t="s">
        <v>1333</v>
      </c>
      <c r="J894" s="110" t="s">
        <v>1210</v>
      </c>
      <c r="K894" s="110" t="s">
        <v>1230</v>
      </c>
      <c r="L894" s="112">
        <v>3</v>
      </c>
      <c r="M894" s="112">
        <v>0</v>
      </c>
      <c r="N894" s="112">
        <v>1</v>
      </c>
      <c r="O894" s="110" t="s">
        <v>1210</v>
      </c>
      <c r="P894" s="110" t="s">
        <v>1230</v>
      </c>
      <c r="Q894" s="117"/>
      <c r="R894" s="113" t="s">
        <v>1305</v>
      </c>
      <c r="S894" s="101" t="str">
        <f t="shared" si="14"/>
        <v>Ok</v>
      </c>
      <c r="T894" s="6">
        <f>IFERROR(VLOOKUP(D894,'[1]2020 год'!$C:$J,8,0),IFERROR(VLOOKUP(D894,'[1]2020 год'!$C:$J,7,0),""))</f>
        <v>36754</v>
      </c>
    </row>
    <row r="895" spans="1:20" ht="42.6" thickTop="1" thickBot="1" x14ac:dyDescent="0.3">
      <c r="A895" s="107">
        <v>891</v>
      </c>
      <c r="B895" s="108" t="s">
        <v>975</v>
      </c>
      <c r="C895" s="108" t="s">
        <v>1285</v>
      </c>
      <c r="D895" s="108" t="s">
        <v>983</v>
      </c>
      <c r="E895" s="124">
        <v>13196</v>
      </c>
      <c r="F895" s="109" t="s">
        <v>1230</v>
      </c>
      <c r="G895" s="110" t="s">
        <v>1230</v>
      </c>
      <c r="H895" s="110" t="s">
        <v>1230</v>
      </c>
      <c r="I895" s="111" t="s">
        <v>1333</v>
      </c>
      <c r="J895" s="110" t="s">
        <v>1210</v>
      </c>
      <c r="K895" s="110" t="s">
        <v>1230</v>
      </c>
      <c r="L895" s="112">
        <v>3</v>
      </c>
      <c r="M895" s="112">
        <v>0</v>
      </c>
      <c r="N895" s="112">
        <v>1</v>
      </c>
      <c r="O895" s="110" t="s">
        <v>1210</v>
      </c>
      <c r="P895" s="110" t="s">
        <v>1230</v>
      </c>
      <c r="Q895" s="117"/>
      <c r="R895" s="113" t="s">
        <v>1305</v>
      </c>
      <c r="S895" s="101" t="str">
        <f t="shared" si="14"/>
        <v>Ok</v>
      </c>
      <c r="T895" s="6">
        <f>IFERROR(VLOOKUP(D895,'[1]2020 год'!$C:$J,8,0),IFERROR(VLOOKUP(D895,'[1]2020 год'!$C:$J,7,0),""))</f>
        <v>13196</v>
      </c>
    </row>
    <row r="896" spans="1:20" ht="42.6" thickTop="1" thickBot="1" x14ac:dyDescent="0.3">
      <c r="A896" s="107">
        <v>892</v>
      </c>
      <c r="B896" s="108" t="s">
        <v>975</v>
      </c>
      <c r="C896" s="108" t="s">
        <v>1285</v>
      </c>
      <c r="D896" s="108" t="s">
        <v>984</v>
      </c>
      <c r="E896" s="124">
        <v>14927</v>
      </c>
      <c r="F896" s="109" t="s">
        <v>1230</v>
      </c>
      <c r="G896" s="110" t="s">
        <v>1230</v>
      </c>
      <c r="H896" s="110" t="s">
        <v>1230</v>
      </c>
      <c r="I896" s="111" t="s">
        <v>1333</v>
      </c>
      <c r="J896" s="110" t="s">
        <v>1210</v>
      </c>
      <c r="K896" s="110" t="s">
        <v>1230</v>
      </c>
      <c r="L896" s="112">
        <v>3</v>
      </c>
      <c r="M896" s="112">
        <v>0</v>
      </c>
      <c r="N896" s="112">
        <v>1</v>
      </c>
      <c r="O896" s="110" t="s">
        <v>1210</v>
      </c>
      <c r="P896" s="110" t="s">
        <v>1230</v>
      </c>
      <c r="Q896" s="117"/>
      <c r="R896" s="113" t="s">
        <v>1305</v>
      </c>
      <c r="S896" s="101" t="str">
        <f t="shared" si="14"/>
        <v>Ok</v>
      </c>
      <c r="T896" s="6">
        <f>IFERROR(VLOOKUP(D896,'[1]2020 год'!$C:$J,8,0),IFERROR(VLOOKUP(D896,'[1]2020 год'!$C:$J,7,0),""))</f>
        <v>14927</v>
      </c>
    </row>
    <row r="897" spans="1:20" ht="42.6" thickTop="1" thickBot="1" x14ac:dyDescent="0.3">
      <c r="A897" s="107">
        <v>893</v>
      </c>
      <c r="B897" s="108" t="s">
        <v>975</v>
      </c>
      <c r="C897" s="108" t="s">
        <v>1286</v>
      </c>
      <c r="D897" s="108" t="s">
        <v>985</v>
      </c>
      <c r="E897" s="124">
        <v>110479</v>
      </c>
      <c r="F897" s="109" t="s">
        <v>1230</v>
      </c>
      <c r="G897" s="110" t="s">
        <v>1230</v>
      </c>
      <c r="H897" s="110" t="s">
        <v>1230</v>
      </c>
      <c r="I897" s="111" t="s">
        <v>1333</v>
      </c>
      <c r="J897" s="110" t="s">
        <v>1210</v>
      </c>
      <c r="K897" s="110" t="s">
        <v>1230</v>
      </c>
      <c r="L897" s="112">
        <v>2</v>
      </c>
      <c r="M897" s="112">
        <v>0</v>
      </c>
      <c r="N897" s="112">
        <v>1</v>
      </c>
      <c r="O897" s="110" t="s">
        <v>1210</v>
      </c>
      <c r="P897" s="110" t="s">
        <v>1230</v>
      </c>
      <c r="Q897" s="117"/>
      <c r="R897" s="113" t="s">
        <v>1305</v>
      </c>
      <c r="S897" s="101" t="str">
        <f t="shared" si="14"/>
        <v>Ok</v>
      </c>
      <c r="T897" s="6">
        <f>IFERROR(VLOOKUP(D897,'[1]2020 год'!$C:$J,8,0),IFERROR(VLOOKUP(D897,'[1]2020 год'!$C:$J,7,0),""))</f>
        <v>110479</v>
      </c>
    </row>
    <row r="898" spans="1:20" ht="42.6" thickTop="1" thickBot="1" x14ac:dyDescent="0.3">
      <c r="A898" s="107">
        <v>894</v>
      </c>
      <c r="B898" s="108" t="s">
        <v>975</v>
      </c>
      <c r="C898" s="108" t="s">
        <v>1285</v>
      </c>
      <c r="D898" s="108" t="s">
        <v>986</v>
      </c>
      <c r="E898" s="124">
        <v>20166</v>
      </c>
      <c r="F898" s="109" t="s">
        <v>1230</v>
      </c>
      <c r="G898" s="110" t="s">
        <v>1230</v>
      </c>
      <c r="H898" s="110" t="s">
        <v>1230</v>
      </c>
      <c r="I898" s="111" t="s">
        <v>1333</v>
      </c>
      <c r="J898" s="110" t="s">
        <v>1210</v>
      </c>
      <c r="K898" s="110" t="s">
        <v>1230</v>
      </c>
      <c r="L898" s="112">
        <v>3</v>
      </c>
      <c r="M898" s="112">
        <v>0</v>
      </c>
      <c r="N898" s="112">
        <v>1</v>
      </c>
      <c r="O898" s="110" t="s">
        <v>1210</v>
      </c>
      <c r="P898" s="110" t="s">
        <v>1230</v>
      </c>
      <c r="Q898" s="117"/>
      <c r="R898" s="113" t="s">
        <v>1305</v>
      </c>
      <c r="S898" s="101" t="str">
        <f t="shared" si="14"/>
        <v>Ok</v>
      </c>
      <c r="T898" s="6">
        <f>IFERROR(VLOOKUP(D898,'[1]2020 год'!$C:$J,8,0),IFERROR(VLOOKUP(D898,'[1]2020 год'!$C:$J,7,0),""))</f>
        <v>20166</v>
      </c>
    </row>
    <row r="899" spans="1:20" ht="42.6" thickTop="1" thickBot="1" x14ac:dyDescent="0.3">
      <c r="A899" s="107">
        <v>895</v>
      </c>
      <c r="B899" s="108" t="s">
        <v>975</v>
      </c>
      <c r="C899" s="108" t="s">
        <v>1285</v>
      </c>
      <c r="D899" s="108" t="s">
        <v>987</v>
      </c>
      <c r="E899" s="124">
        <v>24768</v>
      </c>
      <c r="F899" s="109" t="s">
        <v>1230</v>
      </c>
      <c r="G899" s="110" t="s">
        <v>1230</v>
      </c>
      <c r="H899" s="110" t="s">
        <v>1230</v>
      </c>
      <c r="I899" s="111" t="s">
        <v>1333</v>
      </c>
      <c r="J899" s="110" t="s">
        <v>1210</v>
      </c>
      <c r="K899" s="110" t="s">
        <v>1230</v>
      </c>
      <c r="L899" s="112">
        <v>3</v>
      </c>
      <c r="M899" s="112">
        <v>0</v>
      </c>
      <c r="N899" s="112">
        <v>1</v>
      </c>
      <c r="O899" s="110" t="s">
        <v>1210</v>
      </c>
      <c r="P899" s="110" t="s">
        <v>1230</v>
      </c>
      <c r="Q899" s="117"/>
      <c r="R899" s="113" t="s">
        <v>1305</v>
      </c>
      <c r="S899" s="101" t="str">
        <f t="shared" si="14"/>
        <v>Ok</v>
      </c>
      <c r="T899" s="6">
        <f>IFERROR(VLOOKUP(D899,'[1]2020 год'!$C:$J,8,0),IFERROR(VLOOKUP(D899,'[1]2020 год'!$C:$J,7,0),""))</f>
        <v>24768</v>
      </c>
    </row>
    <row r="900" spans="1:20" ht="42.6" thickTop="1" thickBot="1" x14ac:dyDescent="0.3">
      <c r="A900" s="107">
        <v>896</v>
      </c>
      <c r="B900" s="108" t="s">
        <v>975</v>
      </c>
      <c r="C900" s="108" t="s">
        <v>1285</v>
      </c>
      <c r="D900" s="108" t="s">
        <v>988</v>
      </c>
      <c r="E900" s="124">
        <v>34690</v>
      </c>
      <c r="F900" s="109" t="s">
        <v>1230</v>
      </c>
      <c r="G900" s="110" t="s">
        <v>1230</v>
      </c>
      <c r="H900" s="110" t="s">
        <v>1230</v>
      </c>
      <c r="I900" s="111" t="s">
        <v>1333</v>
      </c>
      <c r="J900" s="110" t="s">
        <v>1210</v>
      </c>
      <c r="K900" s="110" t="s">
        <v>1230</v>
      </c>
      <c r="L900" s="112">
        <v>3</v>
      </c>
      <c r="M900" s="112">
        <v>0</v>
      </c>
      <c r="N900" s="112">
        <v>1</v>
      </c>
      <c r="O900" s="110" t="s">
        <v>1210</v>
      </c>
      <c r="P900" s="110" t="s">
        <v>1230</v>
      </c>
      <c r="Q900" s="117"/>
      <c r="R900" s="113" t="s">
        <v>1305</v>
      </c>
      <c r="S900" s="101" t="str">
        <f t="shared" si="14"/>
        <v>Ok</v>
      </c>
      <c r="T900" s="6">
        <f>IFERROR(VLOOKUP(D900,'[1]2020 год'!$C:$J,8,0),IFERROR(VLOOKUP(D900,'[1]2020 год'!$C:$J,7,0),""))</f>
        <v>34690</v>
      </c>
    </row>
    <row r="901" spans="1:20" ht="42.6" thickTop="1" thickBot="1" x14ac:dyDescent="0.3">
      <c r="A901" s="107">
        <v>897</v>
      </c>
      <c r="B901" s="108" t="s">
        <v>975</v>
      </c>
      <c r="C901" s="108" t="s">
        <v>1285</v>
      </c>
      <c r="D901" s="108" t="s">
        <v>989</v>
      </c>
      <c r="E901" s="124">
        <v>37868</v>
      </c>
      <c r="F901" s="109" t="s">
        <v>1230</v>
      </c>
      <c r="G901" s="110" t="s">
        <v>1230</v>
      </c>
      <c r="H901" s="110" t="s">
        <v>1230</v>
      </c>
      <c r="I901" s="111" t="s">
        <v>1333</v>
      </c>
      <c r="J901" s="110" t="s">
        <v>1210</v>
      </c>
      <c r="K901" s="110" t="s">
        <v>1230</v>
      </c>
      <c r="L901" s="112">
        <v>3</v>
      </c>
      <c r="M901" s="112">
        <v>0</v>
      </c>
      <c r="N901" s="112">
        <v>1</v>
      </c>
      <c r="O901" s="110" t="s">
        <v>1210</v>
      </c>
      <c r="P901" s="110" t="s">
        <v>1230</v>
      </c>
      <c r="Q901" s="117"/>
      <c r="R901" s="113" t="s">
        <v>1305</v>
      </c>
      <c r="S901" s="101" t="str">
        <f t="shared" si="14"/>
        <v>Ok</v>
      </c>
      <c r="T901" s="6">
        <f>IFERROR(VLOOKUP(D901,'[1]2020 год'!$C:$J,8,0),IFERROR(VLOOKUP(D901,'[1]2020 год'!$C:$J,7,0),""))</f>
        <v>37868</v>
      </c>
    </row>
    <row r="902" spans="1:20" ht="42.6" thickTop="1" thickBot="1" x14ac:dyDescent="0.3">
      <c r="A902" s="107">
        <v>898</v>
      </c>
      <c r="B902" s="108" t="s">
        <v>975</v>
      </c>
      <c r="C902" s="108" t="s">
        <v>1285</v>
      </c>
      <c r="D902" s="108" t="s">
        <v>990</v>
      </c>
      <c r="E902" s="124">
        <v>27935</v>
      </c>
      <c r="F902" s="109" t="s">
        <v>1230</v>
      </c>
      <c r="G902" s="110" t="s">
        <v>1230</v>
      </c>
      <c r="H902" s="110" t="s">
        <v>1230</v>
      </c>
      <c r="I902" s="111" t="s">
        <v>1333</v>
      </c>
      <c r="J902" s="110" t="s">
        <v>1210</v>
      </c>
      <c r="K902" s="110" t="s">
        <v>1230</v>
      </c>
      <c r="L902" s="112">
        <v>3</v>
      </c>
      <c r="M902" s="112">
        <v>0</v>
      </c>
      <c r="N902" s="112">
        <v>1</v>
      </c>
      <c r="O902" s="110" t="s">
        <v>1210</v>
      </c>
      <c r="P902" s="110" t="s">
        <v>1230</v>
      </c>
      <c r="Q902" s="117"/>
      <c r="R902" s="113" t="s">
        <v>1305</v>
      </c>
      <c r="S902" s="101" t="str">
        <f t="shared" ref="S902:S965" si="15">IF(F902="Да",IF(G902="Не выбрано","Не выбрано расписание",IF(AND(J902&lt;&gt;"Да",J902&lt;&gt;"Нет",K902&lt;&gt;"Да",K902&lt;&gt;"Нет",O902&lt;&gt;"Да",O902&lt;&gt;"Нет",P902&lt;&gt;"Да",P902&lt;&gt;"Нет"),"Не выбраны Да/Нет в подтверждении тарифа",IF(AND(OR(J902="Нет",K902="Нет",O902="Нет",P902="Нет"),Q902=""),"Не заполнен Комментарий при выборе Нет в тарифе","Ok"))),"Ok")</f>
        <v>Ok</v>
      </c>
      <c r="T902" s="6">
        <f>IFERROR(VLOOKUP(D902,'[1]2020 год'!$C:$J,8,0),IFERROR(VLOOKUP(D902,'[1]2020 год'!$C:$J,7,0),""))</f>
        <v>27935</v>
      </c>
    </row>
    <row r="903" spans="1:20" ht="42.6" thickTop="1" thickBot="1" x14ac:dyDescent="0.3">
      <c r="A903" s="107">
        <v>899</v>
      </c>
      <c r="B903" s="108" t="s">
        <v>975</v>
      </c>
      <c r="C903" s="108" t="s">
        <v>1285</v>
      </c>
      <c r="D903" s="108" t="s">
        <v>991</v>
      </c>
      <c r="E903" s="124">
        <v>23579</v>
      </c>
      <c r="F903" s="109" t="s">
        <v>1230</v>
      </c>
      <c r="G903" s="110" t="s">
        <v>1230</v>
      </c>
      <c r="H903" s="110" t="s">
        <v>1230</v>
      </c>
      <c r="I903" s="111" t="s">
        <v>1333</v>
      </c>
      <c r="J903" s="110" t="s">
        <v>1210</v>
      </c>
      <c r="K903" s="110" t="s">
        <v>1230</v>
      </c>
      <c r="L903" s="112">
        <v>3</v>
      </c>
      <c r="M903" s="112">
        <v>0</v>
      </c>
      <c r="N903" s="112">
        <v>1</v>
      </c>
      <c r="O903" s="110" t="s">
        <v>1210</v>
      </c>
      <c r="P903" s="110" t="s">
        <v>1230</v>
      </c>
      <c r="Q903" s="117"/>
      <c r="R903" s="113" t="s">
        <v>1305</v>
      </c>
      <c r="S903" s="101" t="str">
        <f t="shared" si="15"/>
        <v>Ok</v>
      </c>
      <c r="T903" s="6">
        <f>IFERROR(VLOOKUP(D903,'[1]2020 год'!$C:$J,8,0),IFERROR(VLOOKUP(D903,'[1]2020 год'!$C:$J,7,0),""))</f>
        <v>23579</v>
      </c>
    </row>
    <row r="904" spans="1:20" ht="42.6" thickTop="1" thickBot="1" x14ac:dyDescent="0.3">
      <c r="A904" s="107">
        <v>900</v>
      </c>
      <c r="B904" s="108" t="s">
        <v>975</v>
      </c>
      <c r="C904" s="108" t="s">
        <v>1286</v>
      </c>
      <c r="D904" s="108" t="s">
        <v>992</v>
      </c>
      <c r="E904" s="124">
        <v>129098</v>
      </c>
      <c r="F904" s="109" t="s">
        <v>1230</v>
      </c>
      <c r="G904" s="110" t="s">
        <v>1230</v>
      </c>
      <c r="H904" s="110" t="s">
        <v>1230</v>
      </c>
      <c r="I904" s="111" t="s">
        <v>1333</v>
      </c>
      <c r="J904" s="110" t="s">
        <v>1210</v>
      </c>
      <c r="K904" s="110" t="s">
        <v>1230</v>
      </c>
      <c r="L904" s="112">
        <v>2</v>
      </c>
      <c r="M904" s="112">
        <v>0</v>
      </c>
      <c r="N904" s="112">
        <v>1</v>
      </c>
      <c r="O904" s="110" t="s">
        <v>1210</v>
      </c>
      <c r="P904" s="110" t="s">
        <v>1230</v>
      </c>
      <c r="Q904" s="117"/>
      <c r="R904" s="113" t="s">
        <v>1305</v>
      </c>
      <c r="S904" s="101" t="str">
        <f t="shared" si="15"/>
        <v>Ok</v>
      </c>
      <c r="T904" s="6">
        <f>IFERROR(VLOOKUP(D904,'[1]2020 год'!$C:$J,8,0),IFERROR(VLOOKUP(D904,'[1]2020 год'!$C:$J,7,0),""))</f>
        <v>129098</v>
      </c>
    </row>
    <row r="905" spans="1:20" ht="42.6" thickTop="1" thickBot="1" x14ac:dyDescent="0.3">
      <c r="A905" s="107">
        <v>901</v>
      </c>
      <c r="B905" s="108" t="s">
        <v>975</v>
      </c>
      <c r="C905" s="108" t="s">
        <v>1285</v>
      </c>
      <c r="D905" s="108" t="s">
        <v>993</v>
      </c>
      <c r="E905" s="124">
        <v>25840</v>
      </c>
      <c r="F905" s="109" t="s">
        <v>1230</v>
      </c>
      <c r="G905" s="110" t="s">
        <v>1230</v>
      </c>
      <c r="H905" s="110" t="s">
        <v>1230</v>
      </c>
      <c r="I905" s="111" t="s">
        <v>1333</v>
      </c>
      <c r="J905" s="110" t="s">
        <v>1210</v>
      </c>
      <c r="K905" s="110" t="s">
        <v>1230</v>
      </c>
      <c r="L905" s="112">
        <v>3</v>
      </c>
      <c r="M905" s="112">
        <v>0</v>
      </c>
      <c r="N905" s="112">
        <v>1</v>
      </c>
      <c r="O905" s="110" t="s">
        <v>1210</v>
      </c>
      <c r="P905" s="110" t="s">
        <v>1230</v>
      </c>
      <c r="Q905" s="117"/>
      <c r="R905" s="113" t="s">
        <v>1305</v>
      </c>
      <c r="S905" s="101" t="str">
        <f t="shared" si="15"/>
        <v>Ok</v>
      </c>
      <c r="T905" s="6">
        <f>IFERROR(VLOOKUP(D905,'[1]2020 год'!$C:$J,8,0),IFERROR(VLOOKUP(D905,'[1]2020 год'!$C:$J,7,0),""))</f>
        <v>25840</v>
      </c>
    </row>
    <row r="906" spans="1:20" ht="42.6" thickTop="1" thickBot="1" x14ac:dyDescent="0.3">
      <c r="A906" s="107">
        <v>902</v>
      </c>
      <c r="B906" s="108" t="s">
        <v>975</v>
      </c>
      <c r="C906" s="108" t="s">
        <v>1285</v>
      </c>
      <c r="D906" s="108" t="s">
        <v>994</v>
      </c>
      <c r="E906" s="124">
        <v>14881</v>
      </c>
      <c r="F906" s="109" t="s">
        <v>1230</v>
      </c>
      <c r="G906" s="110" t="s">
        <v>1230</v>
      </c>
      <c r="H906" s="110" t="s">
        <v>1230</v>
      </c>
      <c r="I906" s="111" t="s">
        <v>1333</v>
      </c>
      <c r="J906" s="110" t="s">
        <v>1210</v>
      </c>
      <c r="K906" s="110" t="s">
        <v>1230</v>
      </c>
      <c r="L906" s="112">
        <v>3</v>
      </c>
      <c r="M906" s="112">
        <v>0</v>
      </c>
      <c r="N906" s="112">
        <v>1</v>
      </c>
      <c r="O906" s="110" t="s">
        <v>1210</v>
      </c>
      <c r="P906" s="110" t="s">
        <v>1230</v>
      </c>
      <c r="Q906" s="117"/>
      <c r="R906" s="113" t="s">
        <v>1305</v>
      </c>
      <c r="S906" s="101" t="str">
        <f t="shared" si="15"/>
        <v>Ok</v>
      </c>
      <c r="T906" s="6">
        <f>IFERROR(VLOOKUP(D906,'[1]2020 год'!$C:$J,8,0),IFERROR(VLOOKUP(D906,'[1]2020 год'!$C:$J,7,0),""))</f>
        <v>14881</v>
      </c>
    </row>
    <row r="907" spans="1:20" ht="42.6" thickTop="1" thickBot="1" x14ac:dyDescent="0.3">
      <c r="A907" s="107">
        <v>903</v>
      </c>
      <c r="B907" s="108" t="s">
        <v>975</v>
      </c>
      <c r="C907" s="108" t="s">
        <v>1285</v>
      </c>
      <c r="D907" s="108" t="s">
        <v>995</v>
      </c>
      <c r="E907" s="124">
        <v>17451</v>
      </c>
      <c r="F907" s="109" t="s">
        <v>1230</v>
      </c>
      <c r="G907" s="110" t="s">
        <v>1230</v>
      </c>
      <c r="H907" s="110" t="s">
        <v>1230</v>
      </c>
      <c r="I907" s="111" t="s">
        <v>1333</v>
      </c>
      <c r="J907" s="110" t="s">
        <v>1210</v>
      </c>
      <c r="K907" s="110" t="s">
        <v>1230</v>
      </c>
      <c r="L907" s="112">
        <v>3</v>
      </c>
      <c r="M907" s="112">
        <v>0</v>
      </c>
      <c r="N907" s="112">
        <v>1</v>
      </c>
      <c r="O907" s="110" t="s">
        <v>1210</v>
      </c>
      <c r="P907" s="110" t="s">
        <v>1230</v>
      </c>
      <c r="Q907" s="117"/>
      <c r="R907" s="113" t="s">
        <v>1305</v>
      </c>
      <c r="S907" s="101" t="str">
        <f t="shared" si="15"/>
        <v>Ok</v>
      </c>
      <c r="T907" s="6">
        <f>IFERROR(VLOOKUP(D907,'[1]2020 год'!$C:$J,8,0),IFERROR(VLOOKUP(D907,'[1]2020 год'!$C:$J,7,0),""))</f>
        <v>17451</v>
      </c>
    </row>
    <row r="908" spans="1:20" ht="42.6" thickTop="1" thickBot="1" x14ac:dyDescent="0.3">
      <c r="A908" s="107">
        <v>904</v>
      </c>
      <c r="B908" s="108" t="s">
        <v>975</v>
      </c>
      <c r="C908" s="108" t="s">
        <v>1285</v>
      </c>
      <c r="D908" s="108" t="s">
        <v>996</v>
      </c>
      <c r="E908" s="124">
        <v>11215</v>
      </c>
      <c r="F908" s="109" t="s">
        <v>1230</v>
      </c>
      <c r="G908" s="110" t="s">
        <v>1230</v>
      </c>
      <c r="H908" s="110" t="s">
        <v>1230</v>
      </c>
      <c r="I908" s="111" t="s">
        <v>1333</v>
      </c>
      <c r="J908" s="110" t="s">
        <v>1210</v>
      </c>
      <c r="K908" s="110" t="s">
        <v>1230</v>
      </c>
      <c r="L908" s="112">
        <v>3</v>
      </c>
      <c r="M908" s="112">
        <v>0</v>
      </c>
      <c r="N908" s="112">
        <v>1</v>
      </c>
      <c r="O908" s="110" t="s">
        <v>1210</v>
      </c>
      <c r="P908" s="110" t="s">
        <v>1230</v>
      </c>
      <c r="Q908" s="117"/>
      <c r="R908" s="113" t="s">
        <v>1305</v>
      </c>
      <c r="S908" s="101" t="str">
        <f t="shared" si="15"/>
        <v>Ok</v>
      </c>
      <c r="T908" s="6">
        <f>IFERROR(VLOOKUP(D908,'[1]2020 год'!$C:$J,8,0),IFERROR(VLOOKUP(D908,'[1]2020 год'!$C:$J,7,0),""))</f>
        <v>11215</v>
      </c>
    </row>
    <row r="909" spans="1:20" ht="42.6" thickTop="1" thickBot="1" x14ac:dyDescent="0.3">
      <c r="A909" s="107">
        <v>905</v>
      </c>
      <c r="B909" s="108" t="s">
        <v>975</v>
      </c>
      <c r="C909" s="108" t="s">
        <v>1285</v>
      </c>
      <c r="D909" s="108" t="s">
        <v>997</v>
      </c>
      <c r="E909" s="124">
        <v>54068</v>
      </c>
      <c r="F909" s="109" t="s">
        <v>1230</v>
      </c>
      <c r="G909" s="110" t="s">
        <v>1230</v>
      </c>
      <c r="H909" s="110" t="s">
        <v>1230</v>
      </c>
      <c r="I909" s="111" t="s">
        <v>1333</v>
      </c>
      <c r="J909" s="110" t="s">
        <v>1210</v>
      </c>
      <c r="K909" s="110" t="s">
        <v>1230</v>
      </c>
      <c r="L909" s="112">
        <v>3</v>
      </c>
      <c r="M909" s="112">
        <v>0</v>
      </c>
      <c r="N909" s="112">
        <v>1</v>
      </c>
      <c r="O909" s="110" t="s">
        <v>1210</v>
      </c>
      <c r="P909" s="110" t="s">
        <v>1230</v>
      </c>
      <c r="Q909" s="117"/>
      <c r="R909" s="113" t="s">
        <v>1305</v>
      </c>
      <c r="S909" s="101" t="str">
        <f t="shared" si="15"/>
        <v>Ok</v>
      </c>
      <c r="T909" s="6">
        <f>IFERROR(VLOOKUP(D909,'[1]2020 год'!$C:$J,8,0),IFERROR(VLOOKUP(D909,'[1]2020 год'!$C:$J,7,0),""))</f>
        <v>54068</v>
      </c>
    </row>
    <row r="910" spans="1:20" ht="42.6" thickTop="1" thickBot="1" x14ac:dyDescent="0.3">
      <c r="A910" s="107">
        <v>906</v>
      </c>
      <c r="B910" s="108" t="s">
        <v>975</v>
      </c>
      <c r="C910" s="108" t="s">
        <v>1285</v>
      </c>
      <c r="D910" s="108" t="s">
        <v>998</v>
      </c>
      <c r="E910" s="124">
        <v>22601</v>
      </c>
      <c r="F910" s="109" t="s">
        <v>1230</v>
      </c>
      <c r="G910" s="110" t="s">
        <v>1230</v>
      </c>
      <c r="H910" s="110" t="s">
        <v>1230</v>
      </c>
      <c r="I910" s="111" t="s">
        <v>1333</v>
      </c>
      <c r="J910" s="110" t="s">
        <v>1210</v>
      </c>
      <c r="K910" s="110" t="s">
        <v>1230</v>
      </c>
      <c r="L910" s="112">
        <v>3</v>
      </c>
      <c r="M910" s="112">
        <v>0</v>
      </c>
      <c r="N910" s="112">
        <v>1</v>
      </c>
      <c r="O910" s="110" t="s">
        <v>1210</v>
      </c>
      <c r="P910" s="110" t="s">
        <v>1230</v>
      </c>
      <c r="Q910" s="117"/>
      <c r="R910" s="113" t="s">
        <v>1305</v>
      </c>
      <c r="S910" s="101" t="str">
        <f t="shared" si="15"/>
        <v>Ok</v>
      </c>
      <c r="T910" s="6">
        <f>IFERROR(VLOOKUP(D910,'[1]2020 год'!$C:$J,8,0),IFERROR(VLOOKUP(D910,'[1]2020 год'!$C:$J,7,0),""))</f>
        <v>22601</v>
      </c>
    </row>
    <row r="911" spans="1:20" ht="42.6" thickTop="1" thickBot="1" x14ac:dyDescent="0.3">
      <c r="A911" s="107">
        <v>907</v>
      </c>
      <c r="B911" s="108" t="s">
        <v>975</v>
      </c>
      <c r="C911" s="108" t="s">
        <v>1285</v>
      </c>
      <c r="D911" s="108" t="s">
        <v>999</v>
      </c>
      <c r="E911" s="124">
        <v>11198</v>
      </c>
      <c r="F911" s="109" t="s">
        <v>1230</v>
      </c>
      <c r="G911" s="110" t="s">
        <v>1230</v>
      </c>
      <c r="H911" s="110" t="s">
        <v>1230</v>
      </c>
      <c r="I911" s="111" t="s">
        <v>1333</v>
      </c>
      <c r="J911" s="110" t="s">
        <v>1210</v>
      </c>
      <c r="K911" s="110" t="s">
        <v>1230</v>
      </c>
      <c r="L911" s="112">
        <v>3</v>
      </c>
      <c r="M911" s="112">
        <v>0</v>
      </c>
      <c r="N911" s="112">
        <v>1</v>
      </c>
      <c r="O911" s="110" t="s">
        <v>1210</v>
      </c>
      <c r="P911" s="110" t="s">
        <v>1230</v>
      </c>
      <c r="Q911" s="117"/>
      <c r="R911" s="113" t="s">
        <v>1305</v>
      </c>
      <c r="S911" s="101" t="str">
        <f t="shared" si="15"/>
        <v>Ok</v>
      </c>
      <c r="T911" s="6">
        <f>IFERROR(VLOOKUP(D911,'[1]2020 год'!$C:$J,8,0),IFERROR(VLOOKUP(D911,'[1]2020 год'!$C:$J,7,0),""))</f>
        <v>11198</v>
      </c>
    </row>
    <row r="912" spans="1:20" ht="42.6" thickTop="1" thickBot="1" x14ac:dyDescent="0.3">
      <c r="A912" s="107">
        <v>908</v>
      </c>
      <c r="B912" s="108" t="s">
        <v>975</v>
      </c>
      <c r="C912" s="108" t="s">
        <v>1285</v>
      </c>
      <c r="D912" s="108" t="s">
        <v>1000</v>
      </c>
      <c r="E912" s="124">
        <v>74141</v>
      </c>
      <c r="F912" s="109" t="s">
        <v>1230</v>
      </c>
      <c r="G912" s="110" t="s">
        <v>1230</v>
      </c>
      <c r="H912" s="110" t="s">
        <v>1230</v>
      </c>
      <c r="I912" s="111" t="s">
        <v>1333</v>
      </c>
      <c r="J912" s="110" t="s">
        <v>1210</v>
      </c>
      <c r="K912" s="110" t="s">
        <v>1230</v>
      </c>
      <c r="L912" s="112">
        <v>3</v>
      </c>
      <c r="M912" s="112">
        <v>0</v>
      </c>
      <c r="N912" s="112">
        <v>1</v>
      </c>
      <c r="O912" s="110" t="s">
        <v>1210</v>
      </c>
      <c r="P912" s="110" t="s">
        <v>1230</v>
      </c>
      <c r="Q912" s="117"/>
      <c r="R912" s="113" t="s">
        <v>1305</v>
      </c>
      <c r="S912" s="101" t="str">
        <f t="shared" si="15"/>
        <v>Ok</v>
      </c>
      <c r="T912" s="6">
        <f>IFERROR(VLOOKUP(D912,'[1]2020 год'!$C:$J,8,0),IFERROR(VLOOKUP(D912,'[1]2020 год'!$C:$J,7,0),""))</f>
        <v>74141</v>
      </c>
    </row>
    <row r="913" spans="1:20" ht="42.6" thickTop="1" thickBot="1" x14ac:dyDescent="0.3">
      <c r="A913" s="107">
        <v>909</v>
      </c>
      <c r="B913" s="108" t="s">
        <v>975</v>
      </c>
      <c r="C913" s="108" t="s">
        <v>1285</v>
      </c>
      <c r="D913" s="108" t="s">
        <v>1001</v>
      </c>
      <c r="E913" s="124">
        <v>93658</v>
      </c>
      <c r="F913" s="109" t="s">
        <v>1230</v>
      </c>
      <c r="G913" s="110" t="s">
        <v>1230</v>
      </c>
      <c r="H913" s="110" t="s">
        <v>1230</v>
      </c>
      <c r="I913" s="111" t="s">
        <v>1333</v>
      </c>
      <c r="J913" s="110" t="s">
        <v>1210</v>
      </c>
      <c r="K913" s="110" t="s">
        <v>1230</v>
      </c>
      <c r="L913" s="112">
        <v>3</v>
      </c>
      <c r="M913" s="112">
        <v>0</v>
      </c>
      <c r="N913" s="112">
        <v>1</v>
      </c>
      <c r="O913" s="110" t="s">
        <v>1210</v>
      </c>
      <c r="P913" s="110" t="s">
        <v>1230</v>
      </c>
      <c r="Q913" s="117"/>
      <c r="R913" s="113" t="s">
        <v>1305</v>
      </c>
      <c r="S913" s="101" t="str">
        <f t="shared" si="15"/>
        <v>Ok</v>
      </c>
      <c r="T913" s="6">
        <f>IFERROR(VLOOKUP(D913,'[1]2020 год'!$C:$J,8,0),IFERROR(VLOOKUP(D913,'[1]2020 год'!$C:$J,7,0),""))</f>
        <v>93658</v>
      </c>
    </row>
    <row r="914" spans="1:20" ht="42.6" thickTop="1" thickBot="1" x14ac:dyDescent="0.3">
      <c r="A914" s="107">
        <v>910</v>
      </c>
      <c r="B914" s="108" t="s">
        <v>975</v>
      </c>
      <c r="C914" s="108" t="s">
        <v>1285</v>
      </c>
      <c r="D914" s="108" t="s">
        <v>1002</v>
      </c>
      <c r="E914" s="124">
        <v>10695</v>
      </c>
      <c r="F914" s="109" t="s">
        <v>1230</v>
      </c>
      <c r="G914" s="110" t="s">
        <v>1230</v>
      </c>
      <c r="H914" s="110" t="s">
        <v>1230</v>
      </c>
      <c r="I914" s="111" t="s">
        <v>1333</v>
      </c>
      <c r="J914" s="110" t="s">
        <v>1210</v>
      </c>
      <c r="K914" s="110" t="s">
        <v>1230</v>
      </c>
      <c r="L914" s="112">
        <v>3</v>
      </c>
      <c r="M914" s="112">
        <v>0</v>
      </c>
      <c r="N914" s="112">
        <v>1</v>
      </c>
      <c r="O914" s="110" t="s">
        <v>1210</v>
      </c>
      <c r="P914" s="110" t="s">
        <v>1230</v>
      </c>
      <c r="Q914" s="117"/>
      <c r="R914" s="113" t="s">
        <v>1305</v>
      </c>
      <c r="S914" s="101" t="str">
        <f t="shared" si="15"/>
        <v>Ok</v>
      </c>
      <c r="T914" s="6">
        <f>IFERROR(VLOOKUP(D914,'[1]2020 год'!$C:$J,8,0),IFERROR(VLOOKUP(D914,'[1]2020 год'!$C:$J,7,0),""))</f>
        <v>10695</v>
      </c>
    </row>
    <row r="915" spans="1:20" ht="42.6" thickTop="1" thickBot="1" x14ac:dyDescent="0.3">
      <c r="A915" s="107">
        <v>911</v>
      </c>
      <c r="B915" s="108" t="s">
        <v>975</v>
      </c>
      <c r="C915" s="108" t="s">
        <v>1286</v>
      </c>
      <c r="D915" s="108" t="s">
        <v>1003</v>
      </c>
      <c r="E915" s="124">
        <v>116884</v>
      </c>
      <c r="F915" s="109" t="s">
        <v>1230</v>
      </c>
      <c r="G915" s="110" t="s">
        <v>1230</v>
      </c>
      <c r="H915" s="110" t="s">
        <v>1230</v>
      </c>
      <c r="I915" s="111" t="s">
        <v>1333</v>
      </c>
      <c r="J915" s="110" t="s">
        <v>1210</v>
      </c>
      <c r="K915" s="110" t="s">
        <v>1230</v>
      </c>
      <c r="L915" s="112">
        <v>2</v>
      </c>
      <c r="M915" s="112">
        <v>0</v>
      </c>
      <c r="N915" s="112">
        <v>1</v>
      </c>
      <c r="O915" s="110" t="s">
        <v>1210</v>
      </c>
      <c r="P915" s="110" t="s">
        <v>1230</v>
      </c>
      <c r="Q915" s="117"/>
      <c r="R915" s="113" t="s">
        <v>1305</v>
      </c>
      <c r="S915" s="101" t="str">
        <f t="shared" si="15"/>
        <v>Ok</v>
      </c>
      <c r="T915" s="6">
        <f>IFERROR(VLOOKUP(D915,'[1]2020 год'!$C:$J,8,0),IFERROR(VLOOKUP(D915,'[1]2020 год'!$C:$J,7,0),""))</f>
        <v>116884</v>
      </c>
    </row>
    <row r="916" spans="1:20" ht="42.6" thickTop="1" thickBot="1" x14ac:dyDescent="0.3">
      <c r="A916" s="107">
        <v>912</v>
      </c>
      <c r="B916" s="108" t="s">
        <v>975</v>
      </c>
      <c r="C916" s="108" t="s">
        <v>1285</v>
      </c>
      <c r="D916" s="108" t="s">
        <v>1004</v>
      </c>
      <c r="E916" s="124">
        <v>19746</v>
      </c>
      <c r="F916" s="109" t="s">
        <v>1230</v>
      </c>
      <c r="G916" s="110" t="s">
        <v>1230</v>
      </c>
      <c r="H916" s="110" t="s">
        <v>1230</v>
      </c>
      <c r="I916" s="111" t="s">
        <v>1333</v>
      </c>
      <c r="J916" s="110" t="s">
        <v>1210</v>
      </c>
      <c r="K916" s="110" t="s">
        <v>1230</v>
      </c>
      <c r="L916" s="112">
        <v>3</v>
      </c>
      <c r="M916" s="112">
        <v>0</v>
      </c>
      <c r="N916" s="112">
        <v>1</v>
      </c>
      <c r="O916" s="110" t="s">
        <v>1210</v>
      </c>
      <c r="P916" s="110" t="s">
        <v>1230</v>
      </c>
      <c r="Q916" s="117"/>
      <c r="R916" s="113" t="s">
        <v>1305</v>
      </c>
      <c r="S916" s="101" t="str">
        <f t="shared" si="15"/>
        <v>Ok</v>
      </c>
      <c r="T916" s="6">
        <f>IFERROR(VLOOKUP(D916,'[1]2020 год'!$C:$J,8,0),IFERROR(VLOOKUP(D916,'[1]2020 год'!$C:$J,7,0),""))</f>
        <v>19746</v>
      </c>
    </row>
    <row r="917" spans="1:20" ht="42.6" thickTop="1" thickBot="1" x14ac:dyDescent="0.3">
      <c r="A917" s="107">
        <v>913</v>
      </c>
      <c r="B917" s="108" t="s">
        <v>975</v>
      </c>
      <c r="C917" s="108" t="s">
        <v>1285</v>
      </c>
      <c r="D917" s="108" t="s">
        <v>1005</v>
      </c>
      <c r="E917" s="124">
        <v>24472</v>
      </c>
      <c r="F917" s="109" t="s">
        <v>1230</v>
      </c>
      <c r="G917" s="110" t="s">
        <v>1230</v>
      </c>
      <c r="H917" s="110" t="s">
        <v>1230</v>
      </c>
      <c r="I917" s="111" t="s">
        <v>1333</v>
      </c>
      <c r="J917" s="110" t="s">
        <v>1210</v>
      </c>
      <c r="K917" s="110" t="s">
        <v>1230</v>
      </c>
      <c r="L917" s="112">
        <v>3</v>
      </c>
      <c r="M917" s="112">
        <v>0</v>
      </c>
      <c r="N917" s="112">
        <v>1</v>
      </c>
      <c r="O917" s="110" t="s">
        <v>1210</v>
      </c>
      <c r="P917" s="110" t="s">
        <v>1230</v>
      </c>
      <c r="Q917" s="117"/>
      <c r="R917" s="113" t="s">
        <v>1305</v>
      </c>
      <c r="S917" s="101" t="str">
        <f t="shared" si="15"/>
        <v>Ok</v>
      </c>
      <c r="T917" s="6">
        <f>IFERROR(VLOOKUP(D917,'[1]2020 год'!$C:$J,8,0),IFERROR(VLOOKUP(D917,'[1]2020 год'!$C:$J,7,0),""))</f>
        <v>24472</v>
      </c>
    </row>
    <row r="918" spans="1:20" ht="42.6" thickTop="1" thickBot="1" x14ac:dyDescent="0.3">
      <c r="A918" s="107">
        <v>914</v>
      </c>
      <c r="B918" s="108" t="s">
        <v>975</v>
      </c>
      <c r="C918" s="108" t="s">
        <v>1285</v>
      </c>
      <c r="D918" s="108" t="s">
        <v>1006</v>
      </c>
      <c r="E918" s="124">
        <v>26761</v>
      </c>
      <c r="F918" s="109" t="s">
        <v>1230</v>
      </c>
      <c r="G918" s="110" t="s">
        <v>1230</v>
      </c>
      <c r="H918" s="110" t="s">
        <v>1230</v>
      </c>
      <c r="I918" s="111" t="s">
        <v>1333</v>
      </c>
      <c r="J918" s="110" t="s">
        <v>1210</v>
      </c>
      <c r="K918" s="110" t="s">
        <v>1230</v>
      </c>
      <c r="L918" s="112">
        <v>3</v>
      </c>
      <c r="M918" s="112">
        <v>0</v>
      </c>
      <c r="N918" s="112">
        <v>1</v>
      </c>
      <c r="O918" s="110" t="s">
        <v>1210</v>
      </c>
      <c r="P918" s="110" t="s">
        <v>1230</v>
      </c>
      <c r="Q918" s="117"/>
      <c r="R918" s="113" t="s">
        <v>1305</v>
      </c>
      <c r="S918" s="101" t="str">
        <f t="shared" si="15"/>
        <v>Ok</v>
      </c>
      <c r="T918" s="6">
        <f>IFERROR(VLOOKUP(D918,'[1]2020 год'!$C:$J,8,0),IFERROR(VLOOKUP(D918,'[1]2020 год'!$C:$J,7,0),""))</f>
        <v>26761</v>
      </c>
    </row>
    <row r="919" spans="1:20" ht="42.6" thickTop="1" thickBot="1" x14ac:dyDescent="0.3">
      <c r="A919" s="107">
        <v>915</v>
      </c>
      <c r="B919" s="108" t="s">
        <v>975</v>
      </c>
      <c r="C919" s="108" t="s">
        <v>1285</v>
      </c>
      <c r="D919" s="108" t="s">
        <v>1007</v>
      </c>
      <c r="E919" s="124">
        <v>26106</v>
      </c>
      <c r="F919" s="109" t="s">
        <v>1230</v>
      </c>
      <c r="G919" s="110" t="s">
        <v>1230</v>
      </c>
      <c r="H919" s="110" t="s">
        <v>1230</v>
      </c>
      <c r="I919" s="111" t="s">
        <v>1333</v>
      </c>
      <c r="J919" s="110" t="s">
        <v>1210</v>
      </c>
      <c r="K919" s="110" t="s">
        <v>1230</v>
      </c>
      <c r="L919" s="112">
        <v>3</v>
      </c>
      <c r="M919" s="112">
        <v>0</v>
      </c>
      <c r="N919" s="112">
        <v>1</v>
      </c>
      <c r="O919" s="110" t="s">
        <v>1210</v>
      </c>
      <c r="P919" s="110" t="s">
        <v>1230</v>
      </c>
      <c r="Q919" s="117"/>
      <c r="R919" s="113" t="s">
        <v>1305</v>
      </c>
      <c r="S919" s="101" t="str">
        <f t="shared" si="15"/>
        <v>Ok</v>
      </c>
      <c r="T919" s="6">
        <f>IFERROR(VLOOKUP(D919,'[1]2020 год'!$C:$J,8,0),IFERROR(VLOOKUP(D919,'[1]2020 год'!$C:$J,7,0),""))</f>
        <v>26106</v>
      </c>
    </row>
    <row r="920" spans="1:20" ht="42.6" thickTop="1" thickBot="1" x14ac:dyDescent="0.3">
      <c r="A920" s="107">
        <v>916</v>
      </c>
      <c r="B920" s="108" t="s">
        <v>975</v>
      </c>
      <c r="C920" s="108" t="s">
        <v>1285</v>
      </c>
      <c r="D920" s="108" t="s">
        <v>1008</v>
      </c>
      <c r="E920" s="124">
        <v>10914</v>
      </c>
      <c r="F920" s="109" t="s">
        <v>1230</v>
      </c>
      <c r="G920" s="110" t="s">
        <v>1230</v>
      </c>
      <c r="H920" s="110" t="s">
        <v>1230</v>
      </c>
      <c r="I920" s="111" t="s">
        <v>1333</v>
      </c>
      <c r="J920" s="110" t="s">
        <v>1210</v>
      </c>
      <c r="K920" s="110" t="s">
        <v>1230</v>
      </c>
      <c r="L920" s="112">
        <v>3</v>
      </c>
      <c r="M920" s="112">
        <v>0</v>
      </c>
      <c r="N920" s="112">
        <v>1</v>
      </c>
      <c r="O920" s="110" t="s">
        <v>1210</v>
      </c>
      <c r="P920" s="110" t="s">
        <v>1230</v>
      </c>
      <c r="Q920" s="117"/>
      <c r="R920" s="113" t="s">
        <v>1305</v>
      </c>
      <c r="S920" s="101" t="str">
        <f t="shared" si="15"/>
        <v>Ok</v>
      </c>
      <c r="T920" s="6">
        <f>IFERROR(VLOOKUP(D920,'[1]2020 год'!$C:$J,8,0),IFERROR(VLOOKUP(D920,'[1]2020 год'!$C:$J,7,0),""))</f>
        <v>10914</v>
      </c>
    </row>
    <row r="921" spans="1:20" ht="42.6" thickTop="1" thickBot="1" x14ac:dyDescent="0.3">
      <c r="A921" s="107">
        <v>917</v>
      </c>
      <c r="B921" s="108" t="s">
        <v>975</v>
      </c>
      <c r="C921" s="108" t="s">
        <v>1286</v>
      </c>
      <c r="D921" s="108" t="s">
        <v>1009</v>
      </c>
      <c r="E921" s="124">
        <v>146262</v>
      </c>
      <c r="F921" s="109" t="s">
        <v>1230</v>
      </c>
      <c r="G921" s="110" t="s">
        <v>1230</v>
      </c>
      <c r="H921" s="110" t="s">
        <v>1230</v>
      </c>
      <c r="I921" s="111" t="s">
        <v>1333</v>
      </c>
      <c r="J921" s="110" t="s">
        <v>1210</v>
      </c>
      <c r="K921" s="110" t="s">
        <v>1230</v>
      </c>
      <c r="L921" s="112">
        <v>2</v>
      </c>
      <c r="M921" s="112">
        <v>0</v>
      </c>
      <c r="N921" s="112">
        <v>1</v>
      </c>
      <c r="O921" s="110" t="s">
        <v>1210</v>
      </c>
      <c r="P921" s="110" t="s">
        <v>1230</v>
      </c>
      <c r="Q921" s="117"/>
      <c r="R921" s="113" t="s">
        <v>1305</v>
      </c>
      <c r="S921" s="101" t="str">
        <f t="shared" si="15"/>
        <v>Ok</v>
      </c>
      <c r="T921" s="6">
        <f>IFERROR(VLOOKUP(D921,'[1]2020 год'!$C:$J,8,0),IFERROR(VLOOKUP(D921,'[1]2020 год'!$C:$J,7,0),""))</f>
        <v>146262</v>
      </c>
    </row>
    <row r="922" spans="1:20" ht="42.6" thickTop="1" thickBot="1" x14ac:dyDescent="0.3">
      <c r="A922" s="107">
        <v>918</v>
      </c>
      <c r="B922" s="108" t="s">
        <v>975</v>
      </c>
      <c r="C922" s="108" t="s">
        <v>1285</v>
      </c>
      <c r="D922" s="108" t="s">
        <v>1010</v>
      </c>
      <c r="E922" s="124">
        <v>35745</v>
      </c>
      <c r="F922" s="109" t="s">
        <v>1230</v>
      </c>
      <c r="G922" s="110" t="s">
        <v>1230</v>
      </c>
      <c r="H922" s="110" t="s">
        <v>1230</v>
      </c>
      <c r="I922" s="111" t="s">
        <v>1333</v>
      </c>
      <c r="J922" s="110" t="s">
        <v>1210</v>
      </c>
      <c r="K922" s="110" t="s">
        <v>1230</v>
      </c>
      <c r="L922" s="112">
        <v>3</v>
      </c>
      <c r="M922" s="112">
        <v>0</v>
      </c>
      <c r="N922" s="112">
        <v>1</v>
      </c>
      <c r="O922" s="110" t="s">
        <v>1210</v>
      </c>
      <c r="P922" s="110" t="s">
        <v>1230</v>
      </c>
      <c r="Q922" s="117"/>
      <c r="R922" s="113" t="s">
        <v>1305</v>
      </c>
      <c r="S922" s="101" t="str">
        <f t="shared" si="15"/>
        <v>Ok</v>
      </c>
      <c r="T922" s="6">
        <f>IFERROR(VLOOKUP(D922,'[1]2020 год'!$C:$J,8,0),IFERROR(VLOOKUP(D922,'[1]2020 год'!$C:$J,7,0),""))</f>
        <v>35745</v>
      </c>
    </row>
    <row r="923" spans="1:20" ht="42.6" thickTop="1" thickBot="1" x14ac:dyDescent="0.3">
      <c r="A923" s="107">
        <v>919</v>
      </c>
      <c r="B923" s="108" t="s">
        <v>975</v>
      </c>
      <c r="C923" s="108" t="s">
        <v>1285</v>
      </c>
      <c r="D923" s="108" t="s">
        <v>1011</v>
      </c>
      <c r="E923" s="124">
        <v>17612</v>
      </c>
      <c r="F923" s="109" t="s">
        <v>1230</v>
      </c>
      <c r="G923" s="110" t="s">
        <v>1230</v>
      </c>
      <c r="H923" s="110" t="s">
        <v>1230</v>
      </c>
      <c r="I923" s="111" t="s">
        <v>1333</v>
      </c>
      <c r="J923" s="110" t="s">
        <v>1210</v>
      </c>
      <c r="K923" s="110" t="s">
        <v>1230</v>
      </c>
      <c r="L923" s="112">
        <v>3</v>
      </c>
      <c r="M923" s="112">
        <v>0</v>
      </c>
      <c r="N923" s="112">
        <v>1</v>
      </c>
      <c r="O923" s="110" t="s">
        <v>1210</v>
      </c>
      <c r="P923" s="110" t="s">
        <v>1230</v>
      </c>
      <c r="Q923" s="117"/>
      <c r="R923" s="113" t="s">
        <v>1305</v>
      </c>
      <c r="S923" s="101" t="str">
        <f t="shared" si="15"/>
        <v>Ok</v>
      </c>
      <c r="T923" s="6">
        <f>IFERROR(VLOOKUP(D923,'[1]2020 год'!$C:$J,8,0),IFERROR(VLOOKUP(D923,'[1]2020 год'!$C:$J,7,0),""))</f>
        <v>17612</v>
      </c>
    </row>
    <row r="924" spans="1:20" ht="42.6" thickTop="1" thickBot="1" x14ac:dyDescent="0.3">
      <c r="A924" s="107">
        <v>920</v>
      </c>
      <c r="B924" s="108" t="s">
        <v>975</v>
      </c>
      <c r="C924" s="108" t="s">
        <v>1285</v>
      </c>
      <c r="D924" s="108" t="s">
        <v>1012</v>
      </c>
      <c r="E924" s="124">
        <v>11653</v>
      </c>
      <c r="F924" s="109" t="s">
        <v>1230</v>
      </c>
      <c r="G924" s="110" t="s">
        <v>1230</v>
      </c>
      <c r="H924" s="110" t="s">
        <v>1230</v>
      </c>
      <c r="I924" s="111" t="s">
        <v>1333</v>
      </c>
      <c r="J924" s="110" t="s">
        <v>1210</v>
      </c>
      <c r="K924" s="110" t="s">
        <v>1230</v>
      </c>
      <c r="L924" s="112">
        <v>3</v>
      </c>
      <c r="M924" s="112">
        <v>0</v>
      </c>
      <c r="N924" s="112">
        <v>1</v>
      </c>
      <c r="O924" s="110" t="s">
        <v>1210</v>
      </c>
      <c r="P924" s="110" t="s">
        <v>1230</v>
      </c>
      <c r="Q924" s="117"/>
      <c r="R924" s="113" t="s">
        <v>1305</v>
      </c>
      <c r="S924" s="101" t="str">
        <f t="shared" si="15"/>
        <v>Ok</v>
      </c>
      <c r="T924" s="6">
        <f>IFERROR(VLOOKUP(D924,'[1]2020 год'!$C:$J,8,0),IFERROR(VLOOKUP(D924,'[1]2020 год'!$C:$J,7,0),""))</f>
        <v>11653</v>
      </c>
    </row>
    <row r="925" spans="1:20" ht="42.6" thickTop="1" thickBot="1" x14ac:dyDescent="0.3">
      <c r="A925" s="107">
        <v>921</v>
      </c>
      <c r="B925" s="108" t="s">
        <v>975</v>
      </c>
      <c r="C925" s="108" t="s">
        <v>1286</v>
      </c>
      <c r="D925" s="108" t="s">
        <v>1013</v>
      </c>
      <c r="E925" s="124">
        <v>437367</v>
      </c>
      <c r="F925" s="109" t="s">
        <v>1230</v>
      </c>
      <c r="G925" s="110" t="s">
        <v>1230</v>
      </c>
      <c r="H925" s="110" t="s">
        <v>1230</v>
      </c>
      <c r="I925" s="111" t="s">
        <v>1333</v>
      </c>
      <c r="J925" s="110" t="s">
        <v>1210</v>
      </c>
      <c r="K925" s="110" t="s">
        <v>1230</v>
      </c>
      <c r="L925" s="112">
        <v>2</v>
      </c>
      <c r="M925" s="112">
        <v>0</v>
      </c>
      <c r="N925" s="112">
        <v>1</v>
      </c>
      <c r="O925" s="110" t="s">
        <v>1210</v>
      </c>
      <c r="P925" s="110" t="s">
        <v>1230</v>
      </c>
      <c r="Q925" s="117"/>
      <c r="R925" s="113" t="s">
        <v>1305</v>
      </c>
      <c r="S925" s="101" t="str">
        <f t="shared" si="15"/>
        <v>Ok</v>
      </c>
      <c r="T925" s="6">
        <f>IFERROR(VLOOKUP(D925,'[1]2020 год'!$C:$J,8,0),IFERROR(VLOOKUP(D925,'[1]2020 год'!$C:$J,7,0),""))</f>
        <v>437367</v>
      </c>
    </row>
    <row r="926" spans="1:20" ht="42.6" thickTop="1" thickBot="1" x14ac:dyDescent="0.3">
      <c r="A926" s="107">
        <v>922</v>
      </c>
      <c r="B926" s="108" t="s">
        <v>975</v>
      </c>
      <c r="C926" s="108" t="s">
        <v>1285</v>
      </c>
      <c r="D926" s="108" t="s">
        <v>1014</v>
      </c>
      <c r="E926" s="124">
        <v>17585</v>
      </c>
      <c r="F926" s="109" t="s">
        <v>1230</v>
      </c>
      <c r="G926" s="110" t="s">
        <v>1230</v>
      </c>
      <c r="H926" s="110" t="s">
        <v>1230</v>
      </c>
      <c r="I926" s="111" t="s">
        <v>1333</v>
      </c>
      <c r="J926" s="110" t="s">
        <v>1210</v>
      </c>
      <c r="K926" s="110" t="s">
        <v>1230</v>
      </c>
      <c r="L926" s="112">
        <v>3</v>
      </c>
      <c r="M926" s="112">
        <v>0</v>
      </c>
      <c r="N926" s="112">
        <v>1</v>
      </c>
      <c r="O926" s="110" t="s">
        <v>1210</v>
      </c>
      <c r="P926" s="110" t="s">
        <v>1230</v>
      </c>
      <c r="Q926" s="117"/>
      <c r="R926" s="113" t="s">
        <v>1305</v>
      </c>
      <c r="S926" s="101" t="str">
        <f t="shared" si="15"/>
        <v>Ok</v>
      </c>
      <c r="T926" s="6">
        <f>IFERROR(VLOOKUP(D926,'[1]2020 год'!$C:$J,8,0),IFERROR(VLOOKUP(D926,'[1]2020 год'!$C:$J,7,0),""))</f>
        <v>17585</v>
      </c>
    </row>
    <row r="927" spans="1:20" ht="42.6" thickTop="1" thickBot="1" x14ac:dyDescent="0.3">
      <c r="A927" s="107">
        <v>923</v>
      </c>
      <c r="B927" s="108" t="s">
        <v>1015</v>
      </c>
      <c r="C927" s="108" t="s">
        <v>1285</v>
      </c>
      <c r="D927" s="108" t="s">
        <v>1016</v>
      </c>
      <c r="E927" s="124">
        <v>13998</v>
      </c>
      <c r="F927" s="109" t="s">
        <v>1230</v>
      </c>
      <c r="G927" s="110" t="s">
        <v>1230</v>
      </c>
      <c r="H927" s="110" t="s">
        <v>1230</v>
      </c>
      <c r="I927" s="111" t="s">
        <v>1333</v>
      </c>
      <c r="J927" s="110" t="s">
        <v>1210</v>
      </c>
      <c r="K927" s="110" t="s">
        <v>1230</v>
      </c>
      <c r="L927" s="112">
        <v>3</v>
      </c>
      <c r="M927" s="112">
        <v>0</v>
      </c>
      <c r="N927" s="112">
        <v>1</v>
      </c>
      <c r="O927" s="110" t="s">
        <v>1210</v>
      </c>
      <c r="P927" s="110" t="s">
        <v>1230</v>
      </c>
      <c r="Q927" s="117"/>
      <c r="R927" s="113" t="s">
        <v>41</v>
      </c>
      <c r="S927" s="101" t="str">
        <f t="shared" si="15"/>
        <v>Ok</v>
      </c>
      <c r="T927" s="6">
        <f>IFERROR(VLOOKUP(D927,'[1]2020 год'!$C:$J,8,0),IFERROR(VLOOKUP(D927,'[1]2020 год'!$C:$J,7,0),""))</f>
        <v>13998</v>
      </c>
    </row>
    <row r="928" spans="1:20" ht="42.6" thickTop="1" thickBot="1" x14ac:dyDescent="0.3">
      <c r="A928" s="107">
        <v>924</v>
      </c>
      <c r="B928" s="108" t="s">
        <v>1015</v>
      </c>
      <c r="C928" s="108" t="s">
        <v>1285</v>
      </c>
      <c r="D928" s="108" t="s">
        <v>1017</v>
      </c>
      <c r="E928" s="124">
        <v>16229</v>
      </c>
      <c r="F928" s="109" t="s">
        <v>1230</v>
      </c>
      <c r="G928" s="110" t="s">
        <v>1230</v>
      </c>
      <c r="H928" s="110" t="s">
        <v>1230</v>
      </c>
      <c r="I928" s="111" t="s">
        <v>1333</v>
      </c>
      <c r="J928" s="110" t="s">
        <v>1210</v>
      </c>
      <c r="K928" s="110" t="s">
        <v>1230</v>
      </c>
      <c r="L928" s="112">
        <v>3</v>
      </c>
      <c r="M928" s="112">
        <v>0</v>
      </c>
      <c r="N928" s="112">
        <v>1</v>
      </c>
      <c r="O928" s="110" t="s">
        <v>1210</v>
      </c>
      <c r="P928" s="110" t="s">
        <v>1230</v>
      </c>
      <c r="Q928" s="117"/>
      <c r="R928" s="113" t="s">
        <v>41</v>
      </c>
      <c r="S928" s="101" t="str">
        <f t="shared" si="15"/>
        <v>Ok</v>
      </c>
      <c r="T928" s="6">
        <f>IFERROR(VLOOKUP(D928,'[1]2020 год'!$C:$J,8,0),IFERROR(VLOOKUP(D928,'[1]2020 год'!$C:$J,7,0),""))</f>
        <v>16229</v>
      </c>
    </row>
    <row r="929" spans="1:20" ht="42.6" thickTop="1" thickBot="1" x14ac:dyDescent="0.3">
      <c r="A929" s="107">
        <v>925</v>
      </c>
      <c r="B929" s="108" t="s">
        <v>1015</v>
      </c>
      <c r="C929" s="108" t="s">
        <v>1285</v>
      </c>
      <c r="D929" s="108" t="s">
        <v>1018</v>
      </c>
      <c r="E929" s="124">
        <v>29377</v>
      </c>
      <c r="F929" s="109" t="s">
        <v>1230</v>
      </c>
      <c r="G929" s="110" t="s">
        <v>1230</v>
      </c>
      <c r="H929" s="110" t="s">
        <v>1230</v>
      </c>
      <c r="I929" s="111" t="s">
        <v>1333</v>
      </c>
      <c r="J929" s="110" t="s">
        <v>1210</v>
      </c>
      <c r="K929" s="110" t="s">
        <v>1230</v>
      </c>
      <c r="L929" s="112">
        <v>3</v>
      </c>
      <c r="M929" s="112">
        <v>0</v>
      </c>
      <c r="N929" s="112">
        <v>1</v>
      </c>
      <c r="O929" s="110" t="s">
        <v>1210</v>
      </c>
      <c r="P929" s="110" t="s">
        <v>1230</v>
      </c>
      <c r="Q929" s="117"/>
      <c r="R929" s="113" t="s">
        <v>41</v>
      </c>
      <c r="S929" s="101" t="str">
        <f t="shared" si="15"/>
        <v>Ok</v>
      </c>
      <c r="T929" s="6">
        <f>IFERROR(VLOOKUP(D929,'[1]2020 год'!$C:$J,8,0),IFERROR(VLOOKUP(D929,'[1]2020 год'!$C:$J,7,0),""))</f>
        <v>29377</v>
      </c>
    </row>
    <row r="930" spans="1:20" ht="42.6" thickTop="1" thickBot="1" x14ac:dyDescent="0.3">
      <c r="A930" s="107">
        <v>926</v>
      </c>
      <c r="B930" s="108" t="s">
        <v>1015</v>
      </c>
      <c r="C930" s="108" t="s">
        <v>1285</v>
      </c>
      <c r="D930" s="108" t="s">
        <v>1019</v>
      </c>
      <c r="E930" s="124">
        <v>91623</v>
      </c>
      <c r="F930" s="109" t="s">
        <v>1230</v>
      </c>
      <c r="G930" s="110" t="s">
        <v>1230</v>
      </c>
      <c r="H930" s="110" t="s">
        <v>1230</v>
      </c>
      <c r="I930" s="111" t="s">
        <v>1333</v>
      </c>
      <c r="J930" s="110" t="s">
        <v>1210</v>
      </c>
      <c r="K930" s="110" t="s">
        <v>1230</v>
      </c>
      <c r="L930" s="112">
        <v>3</v>
      </c>
      <c r="M930" s="112">
        <v>0</v>
      </c>
      <c r="N930" s="112">
        <v>1</v>
      </c>
      <c r="O930" s="110" t="s">
        <v>1210</v>
      </c>
      <c r="P930" s="110" t="s">
        <v>1230</v>
      </c>
      <c r="Q930" s="117"/>
      <c r="R930" s="113" t="s">
        <v>41</v>
      </c>
      <c r="S930" s="101" t="str">
        <f t="shared" si="15"/>
        <v>Ok</v>
      </c>
      <c r="T930" s="6">
        <f>IFERROR(VLOOKUP(D930,'[1]2020 год'!$C:$J,8,0),IFERROR(VLOOKUP(D930,'[1]2020 год'!$C:$J,7,0),""))</f>
        <v>91623</v>
      </c>
    </row>
    <row r="931" spans="1:20" ht="42.6" thickTop="1" thickBot="1" x14ac:dyDescent="0.3">
      <c r="A931" s="107">
        <v>927</v>
      </c>
      <c r="B931" s="108" t="s">
        <v>1015</v>
      </c>
      <c r="C931" s="108" t="s">
        <v>1285</v>
      </c>
      <c r="D931" s="108" t="s">
        <v>1020</v>
      </c>
      <c r="E931" s="124">
        <v>38230</v>
      </c>
      <c r="F931" s="109" t="s">
        <v>1230</v>
      </c>
      <c r="G931" s="110" t="s">
        <v>1230</v>
      </c>
      <c r="H931" s="110" t="s">
        <v>1230</v>
      </c>
      <c r="I931" s="111" t="s">
        <v>1333</v>
      </c>
      <c r="J931" s="110" t="s">
        <v>1210</v>
      </c>
      <c r="K931" s="110" t="s">
        <v>1230</v>
      </c>
      <c r="L931" s="112">
        <v>3</v>
      </c>
      <c r="M931" s="112">
        <v>0</v>
      </c>
      <c r="N931" s="112">
        <v>1</v>
      </c>
      <c r="O931" s="110" t="s">
        <v>1210</v>
      </c>
      <c r="P931" s="110" t="s">
        <v>1230</v>
      </c>
      <c r="Q931" s="117"/>
      <c r="R931" s="113" t="s">
        <v>41</v>
      </c>
      <c r="S931" s="101" t="str">
        <f t="shared" si="15"/>
        <v>Ok</v>
      </c>
      <c r="T931" s="6">
        <f>IFERROR(VLOOKUP(D931,'[1]2020 год'!$C:$J,8,0),IFERROR(VLOOKUP(D931,'[1]2020 год'!$C:$J,7,0),""))</f>
        <v>38230</v>
      </c>
    </row>
    <row r="932" spans="1:20" ht="42.6" thickTop="1" thickBot="1" x14ac:dyDescent="0.3">
      <c r="A932" s="107">
        <v>928</v>
      </c>
      <c r="B932" s="108" t="s">
        <v>1015</v>
      </c>
      <c r="C932" s="108" t="s">
        <v>1285</v>
      </c>
      <c r="D932" s="108" t="s">
        <v>236</v>
      </c>
      <c r="E932" s="124">
        <v>11242</v>
      </c>
      <c r="F932" s="109" t="s">
        <v>1230</v>
      </c>
      <c r="G932" s="110" t="s">
        <v>1230</v>
      </c>
      <c r="H932" s="110" t="s">
        <v>1230</v>
      </c>
      <c r="I932" s="111" t="s">
        <v>1333</v>
      </c>
      <c r="J932" s="110" t="s">
        <v>1210</v>
      </c>
      <c r="K932" s="110" t="s">
        <v>1230</v>
      </c>
      <c r="L932" s="112">
        <v>3</v>
      </c>
      <c r="M932" s="112">
        <v>0</v>
      </c>
      <c r="N932" s="112">
        <v>1</v>
      </c>
      <c r="O932" s="110" t="s">
        <v>1210</v>
      </c>
      <c r="P932" s="110" t="s">
        <v>1230</v>
      </c>
      <c r="Q932" s="117"/>
      <c r="R932" s="113" t="s">
        <v>41</v>
      </c>
      <c r="S932" s="101" t="str">
        <f t="shared" si="15"/>
        <v>Ok</v>
      </c>
      <c r="T932" s="6">
        <f>IFERROR(VLOOKUP(D932,'[1]2020 год'!$C:$J,8,0),IFERROR(VLOOKUP(D932,'[1]2020 год'!$C:$J,7,0),""))</f>
        <v>11242</v>
      </c>
    </row>
    <row r="933" spans="1:20" ht="42.6" thickTop="1" thickBot="1" x14ac:dyDescent="0.3">
      <c r="A933" s="107">
        <v>929</v>
      </c>
      <c r="B933" s="108" t="s">
        <v>1015</v>
      </c>
      <c r="C933" s="108" t="s">
        <v>1285</v>
      </c>
      <c r="D933" s="108" t="s">
        <v>1021</v>
      </c>
      <c r="E933" s="124">
        <v>42767</v>
      </c>
      <c r="F933" s="109" t="s">
        <v>1230</v>
      </c>
      <c r="G933" s="110" t="s">
        <v>1230</v>
      </c>
      <c r="H933" s="110" t="s">
        <v>1230</v>
      </c>
      <c r="I933" s="111" t="s">
        <v>1333</v>
      </c>
      <c r="J933" s="110" t="s">
        <v>1210</v>
      </c>
      <c r="K933" s="110" t="s">
        <v>1230</v>
      </c>
      <c r="L933" s="112">
        <v>3</v>
      </c>
      <c r="M933" s="112">
        <v>0</v>
      </c>
      <c r="N933" s="112">
        <v>1</v>
      </c>
      <c r="O933" s="110" t="s">
        <v>1210</v>
      </c>
      <c r="P933" s="110" t="s">
        <v>1230</v>
      </c>
      <c r="Q933" s="117"/>
      <c r="R933" s="113" t="s">
        <v>41</v>
      </c>
      <c r="S933" s="101" t="str">
        <f t="shared" si="15"/>
        <v>Ok</v>
      </c>
      <c r="T933" s="6">
        <f>IFERROR(VLOOKUP(D933,'[1]2020 год'!$C:$J,8,0),IFERROR(VLOOKUP(D933,'[1]2020 год'!$C:$J,7,0),""))</f>
        <v>42767</v>
      </c>
    </row>
    <row r="934" spans="1:20" ht="42.6" thickTop="1" thickBot="1" x14ac:dyDescent="0.3">
      <c r="A934" s="107">
        <v>930</v>
      </c>
      <c r="B934" s="108" t="s">
        <v>1015</v>
      </c>
      <c r="C934" s="108" t="s">
        <v>1285</v>
      </c>
      <c r="D934" s="108" t="s">
        <v>125</v>
      </c>
      <c r="E934" s="124">
        <v>24038</v>
      </c>
      <c r="F934" s="109" t="s">
        <v>1230</v>
      </c>
      <c r="G934" s="110" t="s">
        <v>1230</v>
      </c>
      <c r="H934" s="110" t="s">
        <v>1230</v>
      </c>
      <c r="I934" s="111" t="s">
        <v>1333</v>
      </c>
      <c r="J934" s="110" t="s">
        <v>1210</v>
      </c>
      <c r="K934" s="110" t="s">
        <v>1230</v>
      </c>
      <c r="L934" s="112">
        <v>3</v>
      </c>
      <c r="M934" s="112">
        <v>0</v>
      </c>
      <c r="N934" s="112">
        <v>1</v>
      </c>
      <c r="O934" s="110" t="s">
        <v>1210</v>
      </c>
      <c r="P934" s="110" t="s">
        <v>1230</v>
      </c>
      <c r="Q934" s="117"/>
      <c r="R934" s="113" t="s">
        <v>41</v>
      </c>
      <c r="S934" s="101" t="str">
        <f t="shared" si="15"/>
        <v>Ok</v>
      </c>
      <c r="T934" s="6">
        <f>IFERROR(VLOOKUP(D934,'[1]2020 год'!$C:$J,8,0),IFERROR(VLOOKUP(D934,'[1]2020 год'!$C:$J,7,0),""))</f>
        <v>24038</v>
      </c>
    </row>
    <row r="935" spans="1:20" ht="42.6" thickTop="1" thickBot="1" x14ac:dyDescent="0.3">
      <c r="A935" s="107">
        <v>931</v>
      </c>
      <c r="B935" s="108" t="s">
        <v>1015</v>
      </c>
      <c r="C935" s="108" t="s">
        <v>1286</v>
      </c>
      <c r="D935" s="108" t="s">
        <v>1022</v>
      </c>
      <c r="E935" s="124">
        <v>291663</v>
      </c>
      <c r="F935" s="109" t="s">
        <v>1230</v>
      </c>
      <c r="G935" s="110" t="s">
        <v>1230</v>
      </c>
      <c r="H935" s="110" t="s">
        <v>1230</v>
      </c>
      <c r="I935" s="111" t="s">
        <v>1333</v>
      </c>
      <c r="J935" s="110" t="s">
        <v>1210</v>
      </c>
      <c r="K935" s="110" t="s">
        <v>1230</v>
      </c>
      <c r="L935" s="112">
        <v>2</v>
      </c>
      <c r="M935" s="112">
        <v>0</v>
      </c>
      <c r="N935" s="112">
        <v>1</v>
      </c>
      <c r="O935" s="110" t="s">
        <v>1210</v>
      </c>
      <c r="P935" s="110" t="s">
        <v>1230</v>
      </c>
      <c r="Q935" s="117"/>
      <c r="R935" s="113" t="s">
        <v>41</v>
      </c>
      <c r="S935" s="101" t="str">
        <f t="shared" si="15"/>
        <v>Ok</v>
      </c>
      <c r="T935" s="6">
        <f>IFERROR(VLOOKUP(D935,'[1]2020 год'!$C:$J,8,0),IFERROR(VLOOKUP(D935,'[1]2020 год'!$C:$J,7,0),""))</f>
        <v>291663</v>
      </c>
    </row>
    <row r="936" spans="1:20" ht="42.6" thickTop="1" thickBot="1" x14ac:dyDescent="0.3">
      <c r="A936" s="107">
        <v>932</v>
      </c>
      <c r="B936" s="108" t="s">
        <v>1015</v>
      </c>
      <c r="C936" s="108" t="s">
        <v>1285</v>
      </c>
      <c r="D936" s="108" t="s">
        <v>1023</v>
      </c>
      <c r="E936" s="124">
        <v>23578</v>
      </c>
      <c r="F936" s="109" t="s">
        <v>1230</v>
      </c>
      <c r="G936" s="110" t="s">
        <v>1230</v>
      </c>
      <c r="H936" s="110" t="s">
        <v>1230</v>
      </c>
      <c r="I936" s="111" t="s">
        <v>1333</v>
      </c>
      <c r="J936" s="110" t="s">
        <v>1210</v>
      </c>
      <c r="K936" s="110" t="s">
        <v>1230</v>
      </c>
      <c r="L936" s="112">
        <v>3</v>
      </c>
      <c r="M936" s="112">
        <v>0</v>
      </c>
      <c r="N936" s="112">
        <v>1</v>
      </c>
      <c r="O936" s="110" t="s">
        <v>1210</v>
      </c>
      <c r="P936" s="110" t="s">
        <v>1230</v>
      </c>
      <c r="Q936" s="117"/>
      <c r="R936" s="113" t="s">
        <v>41</v>
      </c>
      <c r="S936" s="101" t="str">
        <f t="shared" si="15"/>
        <v>Ok</v>
      </c>
      <c r="T936" s="6">
        <f>IFERROR(VLOOKUP(D936,'[1]2020 год'!$C:$J,8,0),IFERROR(VLOOKUP(D936,'[1]2020 год'!$C:$J,7,0),""))</f>
        <v>23578</v>
      </c>
    </row>
    <row r="937" spans="1:20" ht="42.6" thickTop="1" thickBot="1" x14ac:dyDescent="0.3">
      <c r="A937" s="107">
        <v>933</v>
      </c>
      <c r="B937" s="108" t="s">
        <v>1024</v>
      </c>
      <c r="C937" s="108" t="s">
        <v>1285</v>
      </c>
      <c r="D937" s="108" t="s">
        <v>1025</v>
      </c>
      <c r="E937" s="124">
        <v>20778</v>
      </c>
      <c r="F937" s="109" t="s">
        <v>1230</v>
      </c>
      <c r="G937" s="110" t="s">
        <v>1230</v>
      </c>
      <c r="H937" s="110" t="s">
        <v>1230</v>
      </c>
      <c r="I937" s="111" t="s">
        <v>1333</v>
      </c>
      <c r="J937" s="110" t="s">
        <v>1210</v>
      </c>
      <c r="K937" s="110" t="s">
        <v>1230</v>
      </c>
      <c r="L937" s="112">
        <v>3</v>
      </c>
      <c r="M937" s="112">
        <v>0</v>
      </c>
      <c r="N937" s="112">
        <v>1</v>
      </c>
      <c r="O937" s="110" t="s">
        <v>1210</v>
      </c>
      <c r="P937" s="110" t="s">
        <v>1230</v>
      </c>
      <c r="Q937" s="117"/>
      <c r="R937" s="113" t="s">
        <v>41</v>
      </c>
      <c r="S937" s="101" t="str">
        <f t="shared" si="15"/>
        <v>Ok</v>
      </c>
      <c r="T937" s="6">
        <f>IFERROR(VLOOKUP(D937,'[1]2020 год'!$C:$J,8,0),IFERROR(VLOOKUP(D937,'[1]2020 год'!$C:$J,7,0),""))</f>
        <v>20778</v>
      </c>
    </row>
    <row r="938" spans="1:20" ht="42.6" thickTop="1" thickBot="1" x14ac:dyDescent="0.3">
      <c r="A938" s="107">
        <v>934</v>
      </c>
      <c r="B938" s="108" t="s">
        <v>1024</v>
      </c>
      <c r="C938" s="108" t="s">
        <v>1285</v>
      </c>
      <c r="D938" s="108" t="s">
        <v>1026</v>
      </c>
      <c r="E938" s="124">
        <v>20739</v>
      </c>
      <c r="F938" s="109" t="s">
        <v>1230</v>
      </c>
      <c r="G938" s="110" t="s">
        <v>1230</v>
      </c>
      <c r="H938" s="110" t="s">
        <v>1230</v>
      </c>
      <c r="I938" s="111" t="s">
        <v>1333</v>
      </c>
      <c r="J938" s="110" t="s">
        <v>1210</v>
      </c>
      <c r="K938" s="110" t="s">
        <v>1230</v>
      </c>
      <c r="L938" s="112">
        <v>3</v>
      </c>
      <c r="M938" s="112">
        <v>0</v>
      </c>
      <c r="N938" s="112">
        <v>1</v>
      </c>
      <c r="O938" s="110" t="s">
        <v>1210</v>
      </c>
      <c r="P938" s="110" t="s">
        <v>1230</v>
      </c>
      <c r="Q938" s="117"/>
      <c r="R938" s="113" t="s">
        <v>41</v>
      </c>
      <c r="S938" s="101" t="str">
        <f t="shared" si="15"/>
        <v>Ok</v>
      </c>
      <c r="T938" s="6">
        <f>IFERROR(VLOOKUP(D938,'[1]2020 год'!$C:$J,8,0),IFERROR(VLOOKUP(D938,'[1]2020 год'!$C:$J,7,0),""))</f>
        <v>20739</v>
      </c>
    </row>
    <row r="939" spans="1:20" ht="42.6" thickTop="1" thickBot="1" x14ac:dyDescent="0.3">
      <c r="A939" s="107">
        <v>935</v>
      </c>
      <c r="B939" s="108" t="s">
        <v>1024</v>
      </c>
      <c r="C939" s="108" t="s">
        <v>1285</v>
      </c>
      <c r="D939" s="108" t="s">
        <v>1027</v>
      </c>
      <c r="E939" s="124">
        <v>46211</v>
      </c>
      <c r="F939" s="109" t="s">
        <v>1230</v>
      </c>
      <c r="G939" s="110" t="s">
        <v>1230</v>
      </c>
      <c r="H939" s="110" t="s">
        <v>1230</v>
      </c>
      <c r="I939" s="111" t="s">
        <v>1333</v>
      </c>
      <c r="J939" s="110" t="s">
        <v>1210</v>
      </c>
      <c r="K939" s="110" t="s">
        <v>1230</v>
      </c>
      <c r="L939" s="112">
        <v>3</v>
      </c>
      <c r="M939" s="112">
        <v>0</v>
      </c>
      <c r="N939" s="112">
        <v>1</v>
      </c>
      <c r="O939" s="110" t="s">
        <v>1210</v>
      </c>
      <c r="P939" s="110" t="s">
        <v>1230</v>
      </c>
      <c r="Q939" s="117"/>
      <c r="R939" s="113" t="s">
        <v>41</v>
      </c>
      <c r="S939" s="101" t="str">
        <f t="shared" si="15"/>
        <v>Ok</v>
      </c>
      <c r="T939" s="6">
        <f>IFERROR(VLOOKUP(D939,'[1]2020 год'!$C:$J,8,0),IFERROR(VLOOKUP(D939,'[1]2020 год'!$C:$J,7,0),""))</f>
        <v>46211</v>
      </c>
    </row>
    <row r="940" spans="1:20" ht="42.6" thickTop="1" thickBot="1" x14ac:dyDescent="0.3">
      <c r="A940" s="107">
        <v>936</v>
      </c>
      <c r="B940" s="108" t="s">
        <v>1024</v>
      </c>
      <c r="C940" s="108" t="s">
        <v>1285</v>
      </c>
      <c r="D940" s="108" t="s">
        <v>1028</v>
      </c>
      <c r="E940" s="124">
        <v>12454</v>
      </c>
      <c r="F940" s="109" t="s">
        <v>1230</v>
      </c>
      <c r="G940" s="110" t="s">
        <v>1230</v>
      </c>
      <c r="H940" s="110" t="s">
        <v>1230</v>
      </c>
      <c r="I940" s="111" t="s">
        <v>1333</v>
      </c>
      <c r="J940" s="110" t="s">
        <v>1210</v>
      </c>
      <c r="K940" s="110" t="s">
        <v>1230</v>
      </c>
      <c r="L940" s="112">
        <v>3</v>
      </c>
      <c r="M940" s="112">
        <v>0</v>
      </c>
      <c r="N940" s="112">
        <v>1</v>
      </c>
      <c r="O940" s="110" t="s">
        <v>1210</v>
      </c>
      <c r="P940" s="110" t="s">
        <v>1230</v>
      </c>
      <c r="Q940" s="117"/>
      <c r="R940" s="113" t="s">
        <v>41</v>
      </c>
      <c r="S940" s="101" t="str">
        <f t="shared" si="15"/>
        <v>Ok</v>
      </c>
      <c r="T940" s="6">
        <f>IFERROR(VLOOKUP(D940,'[1]2020 год'!$C:$J,8,0),IFERROR(VLOOKUP(D940,'[1]2020 год'!$C:$J,7,0),""))</f>
        <v>12454</v>
      </c>
    </row>
    <row r="941" spans="1:20" ht="42.6" thickTop="1" thickBot="1" x14ac:dyDescent="0.3">
      <c r="A941" s="107">
        <v>937</v>
      </c>
      <c r="B941" s="108" t="s">
        <v>1024</v>
      </c>
      <c r="C941" s="108" t="s">
        <v>1285</v>
      </c>
      <c r="D941" s="108" t="s">
        <v>1029</v>
      </c>
      <c r="E941" s="124">
        <v>14094</v>
      </c>
      <c r="F941" s="109" t="s">
        <v>1230</v>
      </c>
      <c r="G941" s="110" t="s">
        <v>1230</v>
      </c>
      <c r="H941" s="110" t="s">
        <v>1230</v>
      </c>
      <c r="I941" s="111" t="s">
        <v>1333</v>
      </c>
      <c r="J941" s="110" t="s">
        <v>1210</v>
      </c>
      <c r="K941" s="110" t="s">
        <v>1230</v>
      </c>
      <c r="L941" s="112">
        <v>3</v>
      </c>
      <c r="M941" s="112">
        <v>0</v>
      </c>
      <c r="N941" s="112">
        <v>1</v>
      </c>
      <c r="O941" s="110" t="s">
        <v>1210</v>
      </c>
      <c r="P941" s="110" t="s">
        <v>1230</v>
      </c>
      <c r="Q941" s="117"/>
      <c r="R941" s="113" t="s">
        <v>41</v>
      </c>
      <c r="S941" s="101" t="str">
        <f t="shared" si="15"/>
        <v>Ok</v>
      </c>
      <c r="T941" s="6">
        <f>IFERROR(VLOOKUP(D941,'[1]2020 год'!$C:$J,8,0),IFERROR(VLOOKUP(D941,'[1]2020 год'!$C:$J,7,0),""))</f>
        <v>14094</v>
      </c>
    </row>
    <row r="942" spans="1:20" ht="42.6" thickTop="1" thickBot="1" x14ac:dyDescent="0.3">
      <c r="A942" s="107">
        <v>938</v>
      </c>
      <c r="B942" s="108" t="s">
        <v>1024</v>
      </c>
      <c r="C942" s="108" t="s">
        <v>1285</v>
      </c>
      <c r="D942" s="108" t="s">
        <v>1030</v>
      </c>
      <c r="E942" s="124">
        <v>44125</v>
      </c>
      <c r="F942" s="109" t="s">
        <v>1230</v>
      </c>
      <c r="G942" s="110" t="s">
        <v>1230</v>
      </c>
      <c r="H942" s="110" t="s">
        <v>1230</v>
      </c>
      <c r="I942" s="111" t="s">
        <v>1333</v>
      </c>
      <c r="J942" s="110" t="s">
        <v>1210</v>
      </c>
      <c r="K942" s="110" t="s">
        <v>1230</v>
      </c>
      <c r="L942" s="112">
        <v>3</v>
      </c>
      <c r="M942" s="112">
        <v>0</v>
      </c>
      <c r="N942" s="112">
        <v>1</v>
      </c>
      <c r="O942" s="110" t="s">
        <v>1210</v>
      </c>
      <c r="P942" s="110" t="s">
        <v>1230</v>
      </c>
      <c r="Q942" s="117"/>
      <c r="R942" s="113" t="s">
        <v>41</v>
      </c>
      <c r="S942" s="101" t="str">
        <f t="shared" si="15"/>
        <v>Ok</v>
      </c>
      <c r="T942" s="6">
        <f>IFERROR(VLOOKUP(D942,'[1]2020 год'!$C:$J,8,0),IFERROR(VLOOKUP(D942,'[1]2020 год'!$C:$J,7,0),""))</f>
        <v>44125</v>
      </c>
    </row>
    <row r="943" spans="1:20" ht="42.6" thickTop="1" thickBot="1" x14ac:dyDescent="0.3">
      <c r="A943" s="107">
        <v>939</v>
      </c>
      <c r="B943" s="108" t="s">
        <v>1024</v>
      </c>
      <c r="C943" s="108" t="s">
        <v>1285</v>
      </c>
      <c r="D943" s="108" t="s">
        <v>1031</v>
      </c>
      <c r="E943" s="124">
        <v>37545</v>
      </c>
      <c r="F943" s="109" t="s">
        <v>1230</v>
      </c>
      <c r="G943" s="110" t="s">
        <v>1230</v>
      </c>
      <c r="H943" s="110" t="s">
        <v>1230</v>
      </c>
      <c r="I943" s="111" t="s">
        <v>1333</v>
      </c>
      <c r="J943" s="110" t="s">
        <v>1210</v>
      </c>
      <c r="K943" s="110" t="s">
        <v>1230</v>
      </c>
      <c r="L943" s="112">
        <v>3</v>
      </c>
      <c r="M943" s="112">
        <v>0</v>
      </c>
      <c r="N943" s="112">
        <v>1</v>
      </c>
      <c r="O943" s="110" t="s">
        <v>1210</v>
      </c>
      <c r="P943" s="110" t="s">
        <v>1230</v>
      </c>
      <c r="Q943" s="117"/>
      <c r="R943" s="113" t="s">
        <v>41</v>
      </c>
      <c r="S943" s="101" t="str">
        <f t="shared" si="15"/>
        <v>Ok</v>
      </c>
      <c r="T943" s="6">
        <f>IFERROR(VLOOKUP(D943,'[1]2020 год'!$C:$J,8,0),IFERROR(VLOOKUP(D943,'[1]2020 год'!$C:$J,7,0),""))</f>
        <v>37545</v>
      </c>
    </row>
    <row r="944" spans="1:20" ht="42.6" thickTop="1" thickBot="1" x14ac:dyDescent="0.3">
      <c r="A944" s="107">
        <v>940</v>
      </c>
      <c r="B944" s="108" t="s">
        <v>1024</v>
      </c>
      <c r="C944" s="108" t="s">
        <v>1285</v>
      </c>
      <c r="D944" s="108" t="s">
        <v>1032</v>
      </c>
      <c r="E944" s="124">
        <v>8929</v>
      </c>
      <c r="F944" s="109" t="s">
        <v>1230</v>
      </c>
      <c r="G944" s="110" t="s">
        <v>1230</v>
      </c>
      <c r="H944" s="110" t="s">
        <v>1230</v>
      </c>
      <c r="I944" s="111" t="s">
        <v>1333</v>
      </c>
      <c r="J944" s="110" t="s">
        <v>1210</v>
      </c>
      <c r="K944" s="110" t="s">
        <v>1230</v>
      </c>
      <c r="L944" s="112">
        <v>3</v>
      </c>
      <c r="M944" s="112">
        <v>0</v>
      </c>
      <c r="N944" s="112">
        <v>1</v>
      </c>
      <c r="O944" s="110" t="s">
        <v>1210</v>
      </c>
      <c r="P944" s="110" t="s">
        <v>1230</v>
      </c>
      <c r="Q944" s="117"/>
      <c r="R944" s="113" t="s">
        <v>41</v>
      </c>
      <c r="S944" s="101" t="str">
        <f t="shared" si="15"/>
        <v>Ok</v>
      </c>
      <c r="T944" s="6">
        <f>IFERROR(VLOOKUP(D944,'[1]2020 год'!$C:$J,8,0),IFERROR(VLOOKUP(D944,'[1]2020 год'!$C:$J,7,0),""))</f>
        <v>8929</v>
      </c>
    </row>
    <row r="945" spans="1:20" ht="42.6" thickTop="1" thickBot="1" x14ac:dyDescent="0.3">
      <c r="A945" s="107">
        <v>941</v>
      </c>
      <c r="B945" s="108" t="s">
        <v>1024</v>
      </c>
      <c r="C945" s="108" t="s">
        <v>1285</v>
      </c>
      <c r="D945" s="108" t="s">
        <v>1033</v>
      </c>
      <c r="E945" s="124">
        <v>11481</v>
      </c>
      <c r="F945" s="109" t="s">
        <v>1230</v>
      </c>
      <c r="G945" s="110" t="s">
        <v>1230</v>
      </c>
      <c r="H945" s="110" t="s">
        <v>1230</v>
      </c>
      <c r="I945" s="111" t="s">
        <v>1333</v>
      </c>
      <c r="J945" s="110" t="s">
        <v>1210</v>
      </c>
      <c r="K945" s="110" t="s">
        <v>1230</v>
      </c>
      <c r="L945" s="112">
        <v>3</v>
      </c>
      <c r="M945" s="112">
        <v>0</v>
      </c>
      <c r="N945" s="112">
        <v>1</v>
      </c>
      <c r="O945" s="110" t="s">
        <v>1210</v>
      </c>
      <c r="P945" s="110" t="s">
        <v>1230</v>
      </c>
      <c r="Q945" s="117"/>
      <c r="R945" s="113" t="s">
        <v>41</v>
      </c>
      <c r="S945" s="101" t="str">
        <f t="shared" si="15"/>
        <v>Ok</v>
      </c>
      <c r="T945" s="6">
        <f>IFERROR(VLOOKUP(D945,'[1]2020 год'!$C:$J,8,0),IFERROR(VLOOKUP(D945,'[1]2020 год'!$C:$J,7,0),""))</f>
        <v>11481</v>
      </c>
    </row>
    <row r="946" spans="1:20" ht="42.6" thickTop="1" thickBot="1" x14ac:dyDescent="0.3">
      <c r="A946" s="107">
        <v>942</v>
      </c>
      <c r="B946" s="108" t="s">
        <v>1024</v>
      </c>
      <c r="C946" s="108" t="s">
        <v>1285</v>
      </c>
      <c r="D946" s="108" t="s">
        <v>1034</v>
      </c>
      <c r="E946" s="124">
        <v>18351</v>
      </c>
      <c r="F946" s="109" t="s">
        <v>1230</v>
      </c>
      <c r="G946" s="110" t="s">
        <v>1230</v>
      </c>
      <c r="H946" s="110" t="s">
        <v>1230</v>
      </c>
      <c r="I946" s="111" t="s">
        <v>1333</v>
      </c>
      <c r="J946" s="110" t="s">
        <v>1210</v>
      </c>
      <c r="K946" s="110" t="s">
        <v>1230</v>
      </c>
      <c r="L946" s="112">
        <v>3</v>
      </c>
      <c r="M946" s="112">
        <v>0</v>
      </c>
      <c r="N946" s="112">
        <v>1</v>
      </c>
      <c r="O946" s="110" t="s">
        <v>1210</v>
      </c>
      <c r="P946" s="110" t="s">
        <v>1230</v>
      </c>
      <c r="Q946" s="117"/>
      <c r="R946" s="113" t="s">
        <v>41</v>
      </c>
      <c r="S946" s="101" t="str">
        <f t="shared" si="15"/>
        <v>Ok</v>
      </c>
      <c r="T946" s="6">
        <f>IFERROR(VLOOKUP(D946,'[1]2020 год'!$C:$J,8,0),IFERROR(VLOOKUP(D946,'[1]2020 год'!$C:$J,7,0),""))</f>
        <v>18351</v>
      </c>
    </row>
    <row r="947" spans="1:20" ht="42.6" thickTop="1" thickBot="1" x14ac:dyDescent="0.3">
      <c r="A947" s="107">
        <v>943</v>
      </c>
      <c r="B947" s="108" t="s">
        <v>1024</v>
      </c>
      <c r="C947" s="108" t="s">
        <v>1285</v>
      </c>
      <c r="D947" s="108" t="s">
        <v>1035</v>
      </c>
      <c r="E947" s="124">
        <v>10724</v>
      </c>
      <c r="F947" s="109" t="s">
        <v>1230</v>
      </c>
      <c r="G947" s="110" t="s">
        <v>1230</v>
      </c>
      <c r="H947" s="110" t="s">
        <v>1230</v>
      </c>
      <c r="I947" s="111" t="s">
        <v>1333</v>
      </c>
      <c r="J947" s="110" t="s">
        <v>1210</v>
      </c>
      <c r="K947" s="110" t="s">
        <v>1230</v>
      </c>
      <c r="L947" s="112">
        <v>3</v>
      </c>
      <c r="M947" s="112">
        <v>0</v>
      </c>
      <c r="N947" s="112">
        <v>1</v>
      </c>
      <c r="O947" s="110" t="s">
        <v>1210</v>
      </c>
      <c r="P947" s="110" t="s">
        <v>1230</v>
      </c>
      <c r="Q947" s="117"/>
      <c r="R947" s="113" t="s">
        <v>41</v>
      </c>
      <c r="S947" s="101" t="str">
        <f t="shared" si="15"/>
        <v>Ok</v>
      </c>
      <c r="T947" s="6">
        <f>IFERROR(VLOOKUP(D947,'[1]2020 год'!$C:$J,8,0),IFERROR(VLOOKUP(D947,'[1]2020 год'!$C:$J,7,0),""))</f>
        <v>10724</v>
      </c>
    </row>
    <row r="948" spans="1:20" ht="42.6" thickTop="1" thickBot="1" x14ac:dyDescent="0.3">
      <c r="A948" s="107">
        <v>944</v>
      </c>
      <c r="B948" s="108" t="s">
        <v>1024</v>
      </c>
      <c r="C948" s="108" t="s">
        <v>1285</v>
      </c>
      <c r="D948" s="108" t="s">
        <v>1036</v>
      </c>
      <c r="E948" s="124">
        <v>15666</v>
      </c>
      <c r="F948" s="109" t="s">
        <v>1230</v>
      </c>
      <c r="G948" s="110" t="s">
        <v>1230</v>
      </c>
      <c r="H948" s="110" t="s">
        <v>1230</v>
      </c>
      <c r="I948" s="111" t="s">
        <v>1333</v>
      </c>
      <c r="J948" s="110" t="s">
        <v>1210</v>
      </c>
      <c r="K948" s="110" t="s">
        <v>1230</v>
      </c>
      <c r="L948" s="112">
        <v>3</v>
      </c>
      <c r="M948" s="112">
        <v>0</v>
      </c>
      <c r="N948" s="112">
        <v>1</v>
      </c>
      <c r="O948" s="110" t="s">
        <v>1210</v>
      </c>
      <c r="P948" s="110" t="s">
        <v>1230</v>
      </c>
      <c r="Q948" s="117"/>
      <c r="R948" s="113" t="s">
        <v>41</v>
      </c>
      <c r="S948" s="101" t="str">
        <f t="shared" si="15"/>
        <v>Ok</v>
      </c>
      <c r="T948" s="6">
        <f>IFERROR(VLOOKUP(D948,'[1]2020 год'!$C:$J,8,0),IFERROR(VLOOKUP(D948,'[1]2020 год'!$C:$J,7,0),""))</f>
        <v>15666</v>
      </c>
    </row>
    <row r="949" spans="1:20" ht="42.6" thickTop="1" thickBot="1" x14ac:dyDescent="0.3">
      <c r="A949" s="107">
        <v>945</v>
      </c>
      <c r="B949" s="108" t="s">
        <v>1024</v>
      </c>
      <c r="C949" s="108" t="s">
        <v>1285</v>
      </c>
      <c r="D949" s="108" t="s">
        <v>1037</v>
      </c>
      <c r="E949" s="124">
        <v>11060</v>
      </c>
      <c r="F949" s="109" t="s">
        <v>1230</v>
      </c>
      <c r="G949" s="110" t="s">
        <v>1230</v>
      </c>
      <c r="H949" s="110" t="s">
        <v>1230</v>
      </c>
      <c r="I949" s="111" t="s">
        <v>1333</v>
      </c>
      <c r="J949" s="110" t="s">
        <v>1210</v>
      </c>
      <c r="K949" s="110" t="s">
        <v>1230</v>
      </c>
      <c r="L949" s="112">
        <v>3</v>
      </c>
      <c r="M949" s="112">
        <v>0</v>
      </c>
      <c r="N949" s="112">
        <v>1</v>
      </c>
      <c r="O949" s="110" t="s">
        <v>1210</v>
      </c>
      <c r="P949" s="110" t="s">
        <v>1230</v>
      </c>
      <c r="Q949" s="117"/>
      <c r="R949" s="113" t="s">
        <v>41</v>
      </c>
      <c r="S949" s="101" t="str">
        <f t="shared" si="15"/>
        <v>Ok</v>
      </c>
      <c r="T949" s="6">
        <f>IFERROR(VLOOKUP(D949,'[1]2020 год'!$C:$J,8,0),IFERROR(VLOOKUP(D949,'[1]2020 год'!$C:$J,7,0),""))</f>
        <v>11060</v>
      </c>
    </row>
    <row r="950" spans="1:20" ht="42.6" thickTop="1" thickBot="1" x14ac:dyDescent="0.3">
      <c r="A950" s="107">
        <v>946</v>
      </c>
      <c r="B950" s="108" t="s">
        <v>1024</v>
      </c>
      <c r="C950" s="108" t="s">
        <v>1285</v>
      </c>
      <c r="D950" s="108" t="s">
        <v>1038</v>
      </c>
      <c r="E950" s="124">
        <v>58596</v>
      </c>
      <c r="F950" s="109" t="s">
        <v>1230</v>
      </c>
      <c r="G950" s="110" t="s">
        <v>1230</v>
      </c>
      <c r="H950" s="110" t="s">
        <v>1230</v>
      </c>
      <c r="I950" s="111" t="s">
        <v>1333</v>
      </c>
      <c r="J950" s="110" t="s">
        <v>1210</v>
      </c>
      <c r="K950" s="110" t="s">
        <v>1230</v>
      </c>
      <c r="L950" s="112">
        <v>3</v>
      </c>
      <c r="M950" s="112">
        <v>0</v>
      </c>
      <c r="N950" s="112">
        <v>1</v>
      </c>
      <c r="O950" s="110" t="s">
        <v>1210</v>
      </c>
      <c r="P950" s="110" t="s">
        <v>1230</v>
      </c>
      <c r="Q950" s="117"/>
      <c r="R950" s="113" t="s">
        <v>41</v>
      </c>
      <c r="S950" s="101" t="str">
        <f t="shared" si="15"/>
        <v>Ok</v>
      </c>
      <c r="T950" s="6">
        <f>IFERROR(VLOOKUP(D950,'[1]2020 год'!$C:$J,8,0),IFERROR(VLOOKUP(D950,'[1]2020 год'!$C:$J,7,0),""))</f>
        <v>58596</v>
      </c>
    </row>
    <row r="951" spans="1:20" ht="42.6" thickTop="1" thickBot="1" x14ac:dyDescent="0.3">
      <c r="A951" s="107">
        <v>947</v>
      </c>
      <c r="B951" s="108" t="s">
        <v>1024</v>
      </c>
      <c r="C951" s="108" t="s">
        <v>1286</v>
      </c>
      <c r="D951" s="108" t="s">
        <v>1039</v>
      </c>
      <c r="E951" s="124">
        <v>420850</v>
      </c>
      <c r="F951" s="109" t="s">
        <v>1230</v>
      </c>
      <c r="G951" s="110" t="s">
        <v>1230</v>
      </c>
      <c r="H951" s="110" t="s">
        <v>1230</v>
      </c>
      <c r="I951" s="111" t="s">
        <v>1333</v>
      </c>
      <c r="J951" s="110" t="s">
        <v>1210</v>
      </c>
      <c r="K951" s="110" t="s">
        <v>1230</v>
      </c>
      <c r="L951" s="112">
        <v>2</v>
      </c>
      <c r="M951" s="112">
        <v>0</v>
      </c>
      <c r="N951" s="112">
        <v>1</v>
      </c>
      <c r="O951" s="110" t="s">
        <v>1210</v>
      </c>
      <c r="P951" s="110" t="s">
        <v>1230</v>
      </c>
      <c r="Q951" s="117"/>
      <c r="R951" s="113" t="s">
        <v>41</v>
      </c>
      <c r="S951" s="101" t="str">
        <f t="shared" si="15"/>
        <v>Ok</v>
      </c>
      <c r="T951" s="6">
        <f>IFERROR(VLOOKUP(D951,'[1]2020 год'!$C:$J,8,0),IFERROR(VLOOKUP(D951,'[1]2020 год'!$C:$J,7,0),""))</f>
        <v>420850</v>
      </c>
    </row>
    <row r="952" spans="1:20" ht="42.6" thickTop="1" thickBot="1" x14ac:dyDescent="0.3">
      <c r="A952" s="107">
        <v>948</v>
      </c>
      <c r="B952" s="108" t="s">
        <v>1024</v>
      </c>
      <c r="C952" s="108" t="s">
        <v>1285</v>
      </c>
      <c r="D952" s="108" t="s">
        <v>1040</v>
      </c>
      <c r="E952" s="124">
        <v>45371</v>
      </c>
      <c r="F952" s="109" t="s">
        <v>1230</v>
      </c>
      <c r="G952" s="110" t="s">
        <v>1230</v>
      </c>
      <c r="H952" s="110" t="s">
        <v>1230</v>
      </c>
      <c r="I952" s="111" t="s">
        <v>1333</v>
      </c>
      <c r="J952" s="110" t="s">
        <v>1210</v>
      </c>
      <c r="K952" s="110" t="s">
        <v>1230</v>
      </c>
      <c r="L952" s="112">
        <v>3</v>
      </c>
      <c r="M952" s="112">
        <v>0</v>
      </c>
      <c r="N952" s="112">
        <v>1</v>
      </c>
      <c r="O952" s="110" t="s">
        <v>1210</v>
      </c>
      <c r="P952" s="110" t="s">
        <v>1230</v>
      </c>
      <c r="Q952" s="117"/>
      <c r="R952" s="113" t="s">
        <v>41</v>
      </c>
      <c r="S952" s="101" t="str">
        <f t="shared" si="15"/>
        <v>Ok</v>
      </c>
      <c r="T952" s="6">
        <f>IFERROR(VLOOKUP(D952,'[1]2020 год'!$C:$J,8,0),IFERROR(VLOOKUP(D952,'[1]2020 год'!$C:$J,7,0),""))</f>
        <v>45371</v>
      </c>
    </row>
    <row r="953" spans="1:20" ht="42.6" thickTop="1" thickBot="1" x14ac:dyDescent="0.3">
      <c r="A953" s="107">
        <v>949</v>
      </c>
      <c r="B953" s="108" t="s">
        <v>1024</v>
      </c>
      <c r="C953" s="108" t="s">
        <v>1285</v>
      </c>
      <c r="D953" s="108" t="s">
        <v>1041</v>
      </c>
      <c r="E953" s="124">
        <v>11955</v>
      </c>
      <c r="F953" s="109" t="s">
        <v>1230</v>
      </c>
      <c r="G953" s="110" t="s">
        <v>1230</v>
      </c>
      <c r="H953" s="110" t="s">
        <v>1230</v>
      </c>
      <c r="I953" s="111" t="s">
        <v>1333</v>
      </c>
      <c r="J953" s="110" t="s">
        <v>1210</v>
      </c>
      <c r="K953" s="110" t="s">
        <v>1230</v>
      </c>
      <c r="L953" s="112">
        <v>3</v>
      </c>
      <c r="M953" s="112">
        <v>0</v>
      </c>
      <c r="N953" s="112">
        <v>1</v>
      </c>
      <c r="O953" s="110" t="s">
        <v>1210</v>
      </c>
      <c r="P953" s="110" t="s">
        <v>1230</v>
      </c>
      <c r="Q953" s="117"/>
      <c r="R953" s="113" t="s">
        <v>41</v>
      </c>
      <c r="S953" s="101" t="str">
        <f t="shared" si="15"/>
        <v>Ok</v>
      </c>
      <c r="T953" s="6">
        <f>IFERROR(VLOOKUP(D953,'[1]2020 год'!$C:$J,8,0),IFERROR(VLOOKUP(D953,'[1]2020 год'!$C:$J,7,0),""))</f>
        <v>11955</v>
      </c>
    </row>
    <row r="954" spans="1:20" ht="42.6" thickTop="1" thickBot="1" x14ac:dyDescent="0.3">
      <c r="A954" s="107">
        <v>950</v>
      </c>
      <c r="B954" s="108" t="s">
        <v>1024</v>
      </c>
      <c r="C954" s="108" t="s">
        <v>1285</v>
      </c>
      <c r="D954" s="108" t="s">
        <v>1042</v>
      </c>
      <c r="E954" s="124">
        <v>27641</v>
      </c>
      <c r="F954" s="109" t="s">
        <v>1230</v>
      </c>
      <c r="G954" s="110" t="s">
        <v>1230</v>
      </c>
      <c r="H954" s="110" t="s">
        <v>1230</v>
      </c>
      <c r="I954" s="111" t="s">
        <v>1333</v>
      </c>
      <c r="J954" s="110" t="s">
        <v>1210</v>
      </c>
      <c r="K954" s="110" t="s">
        <v>1230</v>
      </c>
      <c r="L954" s="112">
        <v>3</v>
      </c>
      <c r="M954" s="112">
        <v>0</v>
      </c>
      <c r="N954" s="112">
        <v>1</v>
      </c>
      <c r="O954" s="110" t="s">
        <v>1210</v>
      </c>
      <c r="P954" s="110" t="s">
        <v>1230</v>
      </c>
      <c r="Q954" s="117"/>
      <c r="R954" s="113" t="s">
        <v>41</v>
      </c>
      <c r="S954" s="101" t="str">
        <f t="shared" si="15"/>
        <v>Ok</v>
      </c>
      <c r="T954" s="6">
        <f>IFERROR(VLOOKUP(D954,'[1]2020 год'!$C:$J,8,0),IFERROR(VLOOKUP(D954,'[1]2020 год'!$C:$J,7,0),""))</f>
        <v>27641</v>
      </c>
    </row>
    <row r="955" spans="1:20" ht="42.6" thickTop="1" thickBot="1" x14ac:dyDescent="0.3">
      <c r="A955" s="107">
        <v>951</v>
      </c>
      <c r="B955" s="108" t="s">
        <v>1043</v>
      </c>
      <c r="C955" s="108" t="s">
        <v>1285</v>
      </c>
      <c r="D955" s="108" t="s">
        <v>1044</v>
      </c>
      <c r="E955" s="124">
        <v>24141</v>
      </c>
      <c r="F955" s="109" t="s">
        <v>1230</v>
      </c>
      <c r="G955" s="110" t="s">
        <v>1230</v>
      </c>
      <c r="H955" s="110" t="s">
        <v>1230</v>
      </c>
      <c r="I955" s="111" t="s">
        <v>1333</v>
      </c>
      <c r="J955" s="110" t="s">
        <v>1210</v>
      </c>
      <c r="K955" s="110" t="s">
        <v>1230</v>
      </c>
      <c r="L955" s="112">
        <v>3</v>
      </c>
      <c r="M955" s="112">
        <v>0</v>
      </c>
      <c r="N955" s="112">
        <v>1</v>
      </c>
      <c r="O955" s="110" t="s">
        <v>1210</v>
      </c>
      <c r="P955" s="110" t="s">
        <v>1230</v>
      </c>
      <c r="Q955" s="117"/>
      <c r="R955" s="113" t="s">
        <v>46</v>
      </c>
      <c r="S955" s="101" t="str">
        <f t="shared" si="15"/>
        <v>Ok</v>
      </c>
      <c r="T955" s="6">
        <f>IFERROR(VLOOKUP(D955,'[1]2020 год'!$C:$J,8,0),IFERROR(VLOOKUP(D955,'[1]2020 год'!$C:$J,7,0),""))</f>
        <v>24141</v>
      </c>
    </row>
    <row r="956" spans="1:20" ht="42.6" thickTop="1" thickBot="1" x14ac:dyDescent="0.3">
      <c r="A956" s="107">
        <v>952</v>
      </c>
      <c r="B956" s="108" t="s">
        <v>1043</v>
      </c>
      <c r="C956" s="108" t="s">
        <v>1285</v>
      </c>
      <c r="D956" s="108" t="s">
        <v>1045</v>
      </c>
      <c r="E956" s="124">
        <v>23260</v>
      </c>
      <c r="F956" s="109" t="s">
        <v>1230</v>
      </c>
      <c r="G956" s="110" t="s">
        <v>1230</v>
      </c>
      <c r="H956" s="110" t="s">
        <v>1230</v>
      </c>
      <c r="I956" s="111" t="s">
        <v>1333</v>
      </c>
      <c r="J956" s="110" t="s">
        <v>1210</v>
      </c>
      <c r="K956" s="110" t="s">
        <v>1230</v>
      </c>
      <c r="L956" s="112">
        <v>3</v>
      </c>
      <c r="M956" s="112">
        <v>0</v>
      </c>
      <c r="N956" s="112">
        <v>1</v>
      </c>
      <c r="O956" s="110" t="s">
        <v>1210</v>
      </c>
      <c r="P956" s="110" t="s">
        <v>1230</v>
      </c>
      <c r="Q956" s="117"/>
      <c r="R956" s="113" t="s">
        <v>46</v>
      </c>
      <c r="S956" s="101" t="str">
        <f t="shared" si="15"/>
        <v>Ok</v>
      </c>
      <c r="T956" s="6">
        <f>IFERROR(VLOOKUP(D956,'[1]2020 год'!$C:$J,8,0),IFERROR(VLOOKUP(D956,'[1]2020 год'!$C:$J,7,0),""))</f>
        <v>23260</v>
      </c>
    </row>
    <row r="957" spans="1:20" ht="42.6" thickTop="1" thickBot="1" x14ac:dyDescent="0.3">
      <c r="A957" s="107">
        <v>953</v>
      </c>
      <c r="B957" s="108" t="s">
        <v>1043</v>
      </c>
      <c r="C957" s="108" t="s">
        <v>1286</v>
      </c>
      <c r="D957" s="108" t="s">
        <v>1046</v>
      </c>
      <c r="E957" s="124">
        <v>107036</v>
      </c>
      <c r="F957" s="109" t="s">
        <v>1230</v>
      </c>
      <c r="G957" s="110" t="s">
        <v>1230</v>
      </c>
      <c r="H957" s="110" t="s">
        <v>1230</v>
      </c>
      <c r="I957" s="111" t="s">
        <v>1333</v>
      </c>
      <c r="J957" s="110" t="s">
        <v>1210</v>
      </c>
      <c r="K957" s="110" t="s">
        <v>1230</v>
      </c>
      <c r="L957" s="112">
        <v>2</v>
      </c>
      <c r="M957" s="112">
        <v>0</v>
      </c>
      <c r="N957" s="112">
        <v>1</v>
      </c>
      <c r="O957" s="110" t="s">
        <v>1210</v>
      </c>
      <c r="P957" s="110" t="s">
        <v>1230</v>
      </c>
      <c r="Q957" s="117"/>
      <c r="R957" s="113" t="s">
        <v>46</v>
      </c>
      <c r="S957" s="101" t="str">
        <f t="shared" si="15"/>
        <v>Ok</v>
      </c>
      <c r="T957" s="6">
        <f>IFERROR(VLOOKUP(D957,'[1]2020 год'!$C:$J,8,0),IFERROR(VLOOKUP(D957,'[1]2020 год'!$C:$J,7,0),""))</f>
        <v>107036</v>
      </c>
    </row>
    <row r="958" spans="1:20" ht="42.6" thickTop="1" thickBot="1" x14ac:dyDescent="0.3">
      <c r="A958" s="107">
        <v>954</v>
      </c>
      <c r="B958" s="108" t="s">
        <v>1043</v>
      </c>
      <c r="C958" s="108" t="s">
        <v>1285</v>
      </c>
      <c r="D958" s="108" t="s">
        <v>1047</v>
      </c>
      <c r="E958" s="124">
        <v>41230</v>
      </c>
      <c r="F958" s="109" t="s">
        <v>1230</v>
      </c>
      <c r="G958" s="110" t="s">
        <v>1230</v>
      </c>
      <c r="H958" s="110" t="s">
        <v>1230</v>
      </c>
      <c r="I958" s="111" t="s">
        <v>1333</v>
      </c>
      <c r="J958" s="110" t="s">
        <v>1210</v>
      </c>
      <c r="K958" s="110" t="s">
        <v>1230</v>
      </c>
      <c r="L958" s="112">
        <v>3</v>
      </c>
      <c r="M958" s="112">
        <v>0</v>
      </c>
      <c r="N958" s="112">
        <v>1</v>
      </c>
      <c r="O958" s="110" t="s">
        <v>1210</v>
      </c>
      <c r="P958" s="110" t="s">
        <v>1230</v>
      </c>
      <c r="Q958" s="117"/>
      <c r="R958" s="113" t="s">
        <v>46</v>
      </c>
      <c r="S958" s="101" t="str">
        <f t="shared" si="15"/>
        <v>Ok</v>
      </c>
      <c r="T958" s="6">
        <f>IFERROR(VLOOKUP(D958,'[1]2020 год'!$C:$J,8,0),IFERROR(VLOOKUP(D958,'[1]2020 год'!$C:$J,7,0),""))</f>
        <v>41230</v>
      </c>
    </row>
    <row r="959" spans="1:20" ht="42.6" thickTop="1" thickBot="1" x14ac:dyDescent="0.3">
      <c r="A959" s="107">
        <v>955</v>
      </c>
      <c r="B959" s="108" t="s">
        <v>1043</v>
      </c>
      <c r="C959" s="108" t="s">
        <v>1286</v>
      </c>
      <c r="D959" s="108" t="s">
        <v>1048</v>
      </c>
      <c r="E959" s="124">
        <v>575352</v>
      </c>
      <c r="F959" s="109" t="s">
        <v>1230</v>
      </c>
      <c r="G959" s="110" t="s">
        <v>1230</v>
      </c>
      <c r="H959" s="110" t="s">
        <v>1230</v>
      </c>
      <c r="I959" s="111" t="s">
        <v>1333</v>
      </c>
      <c r="J959" s="110" t="s">
        <v>1210</v>
      </c>
      <c r="K959" s="110" t="s">
        <v>1230</v>
      </c>
      <c r="L959" s="112">
        <v>2</v>
      </c>
      <c r="M959" s="112">
        <v>0</v>
      </c>
      <c r="N959" s="112">
        <v>1</v>
      </c>
      <c r="O959" s="110" t="s">
        <v>1210</v>
      </c>
      <c r="P959" s="110" t="s">
        <v>1230</v>
      </c>
      <c r="Q959" s="117"/>
      <c r="R959" s="113" t="s">
        <v>46</v>
      </c>
      <c r="S959" s="101" t="str">
        <f t="shared" si="15"/>
        <v>Ok</v>
      </c>
      <c r="T959" s="6">
        <f>IFERROR(VLOOKUP(D959,'[1]2020 год'!$C:$J,8,0),IFERROR(VLOOKUP(D959,'[1]2020 год'!$C:$J,7,0),""))</f>
        <v>575352</v>
      </c>
    </row>
    <row r="960" spans="1:20" ht="42.6" thickTop="1" thickBot="1" x14ac:dyDescent="0.3">
      <c r="A960" s="107">
        <v>956</v>
      </c>
      <c r="B960" s="108" t="s">
        <v>1049</v>
      </c>
      <c r="C960" s="108" t="s">
        <v>1285</v>
      </c>
      <c r="D960" s="108" t="s">
        <v>1050</v>
      </c>
      <c r="E960" s="124">
        <v>57950</v>
      </c>
      <c r="F960" s="109" t="s">
        <v>1230</v>
      </c>
      <c r="G960" s="110" t="s">
        <v>1230</v>
      </c>
      <c r="H960" s="110" t="s">
        <v>1230</v>
      </c>
      <c r="I960" s="111" t="s">
        <v>1333</v>
      </c>
      <c r="J960" s="110" t="s">
        <v>1210</v>
      </c>
      <c r="K960" s="110" t="s">
        <v>1230</v>
      </c>
      <c r="L960" s="112">
        <v>3</v>
      </c>
      <c r="M960" s="112">
        <v>0</v>
      </c>
      <c r="N960" s="112">
        <v>1</v>
      </c>
      <c r="O960" s="110" t="s">
        <v>1210</v>
      </c>
      <c r="P960" s="110" t="s">
        <v>1230</v>
      </c>
      <c r="Q960" s="117"/>
      <c r="R960" s="113" t="s">
        <v>41</v>
      </c>
      <c r="S960" s="101" t="str">
        <f t="shared" si="15"/>
        <v>Ok</v>
      </c>
      <c r="T960" s="6">
        <f>IFERROR(VLOOKUP(D960,'[1]2020 год'!$C:$J,8,0),IFERROR(VLOOKUP(D960,'[1]2020 год'!$C:$J,7,0),""))</f>
        <v>57950</v>
      </c>
    </row>
    <row r="961" spans="1:20" ht="42.6" thickTop="1" thickBot="1" x14ac:dyDescent="0.3">
      <c r="A961" s="107">
        <v>957</v>
      </c>
      <c r="B961" s="108" t="s">
        <v>1049</v>
      </c>
      <c r="C961" s="108" t="s">
        <v>1285</v>
      </c>
      <c r="D961" s="108" t="s">
        <v>1051</v>
      </c>
      <c r="E961" s="124">
        <v>12927</v>
      </c>
      <c r="F961" s="109" t="s">
        <v>1230</v>
      </c>
      <c r="G961" s="110" t="s">
        <v>1230</v>
      </c>
      <c r="H961" s="110" t="s">
        <v>1230</v>
      </c>
      <c r="I961" s="111" t="s">
        <v>1333</v>
      </c>
      <c r="J961" s="110" t="s">
        <v>1210</v>
      </c>
      <c r="K961" s="110" t="s">
        <v>1230</v>
      </c>
      <c r="L961" s="112">
        <v>3</v>
      </c>
      <c r="M961" s="112">
        <v>0</v>
      </c>
      <c r="N961" s="112">
        <v>1</v>
      </c>
      <c r="O961" s="110" t="s">
        <v>1210</v>
      </c>
      <c r="P961" s="110" t="s">
        <v>1230</v>
      </c>
      <c r="Q961" s="117"/>
      <c r="R961" s="113" t="s">
        <v>41</v>
      </c>
      <c r="S961" s="101" t="str">
        <f t="shared" si="15"/>
        <v>Ok</v>
      </c>
      <c r="T961" s="6">
        <f>IFERROR(VLOOKUP(D961,'[1]2020 год'!$C:$J,8,0),IFERROR(VLOOKUP(D961,'[1]2020 год'!$C:$J,7,0),""))</f>
        <v>12927</v>
      </c>
    </row>
    <row r="962" spans="1:20" ht="42.6" thickTop="1" thickBot="1" x14ac:dyDescent="0.3">
      <c r="A962" s="107">
        <v>958</v>
      </c>
      <c r="B962" s="108" t="s">
        <v>1049</v>
      </c>
      <c r="C962" s="108" t="s">
        <v>1285</v>
      </c>
      <c r="D962" s="108" t="s">
        <v>1052</v>
      </c>
      <c r="E962" s="124">
        <v>30772</v>
      </c>
      <c r="F962" s="109" t="s">
        <v>1230</v>
      </c>
      <c r="G962" s="110" t="s">
        <v>1230</v>
      </c>
      <c r="H962" s="110" t="s">
        <v>1230</v>
      </c>
      <c r="I962" s="111" t="s">
        <v>1333</v>
      </c>
      <c r="J962" s="110" t="s">
        <v>1210</v>
      </c>
      <c r="K962" s="110" t="s">
        <v>1230</v>
      </c>
      <c r="L962" s="112">
        <v>3</v>
      </c>
      <c r="M962" s="112">
        <v>0</v>
      </c>
      <c r="N962" s="112">
        <v>1</v>
      </c>
      <c r="O962" s="110" t="s">
        <v>1210</v>
      </c>
      <c r="P962" s="110" t="s">
        <v>1230</v>
      </c>
      <c r="Q962" s="117"/>
      <c r="R962" s="113" t="s">
        <v>41</v>
      </c>
      <c r="S962" s="101" t="str">
        <f t="shared" si="15"/>
        <v>Ok</v>
      </c>
      <c r="T962" s="6">
        <f>IFERROR(VLOOKUP(D962,'[1]2020 год'!$C:$J,8,0),IFERROR(VLOOKUP(D962,'[1]2020 год'!$C:$J,7,0),""))</f>
        <v>30772</v>
      </c>
    </row>
    <row r="963" spans="1:20" ht="42.6" thickTop="1" thickBot="1" x14ac:dyDescent="0.3">
      <c r="A963" s="107">
        <v>959</v>
      </c>
      <c r="B963" s="108" t="s">
        <v>1049</v>
      </c>
      <c r="C963" s="108" t="s">
        <v>1285</v>
      </c>
      <c r="D963" s="108" t="s">
        <v>1053</v>
      </c>
      <c r="E963" s="124">
        <v>14023</v>
      </c>
      <c r="F963" s="109" t="s">
        <v>1230</v>
      </c>
      <c r="G963" s="110" t="s">
        <v>1230</v>
      </c>
      <c r="H963" s="110" t="s">
        <v>1230</v>
      </c>
      <c r="I963" s="111" t="s">
        <v>1333</v>
      </c>
      <c r="J963" s="110" t="s">
        <v>1210</v>
      </c>
      <c r="K963" s="110" t="s">
        <v>1230</v>
      </c>
      <c r="L963" s="112">
        <v>3</v>
      </c>
      <c r="M963" s="112">
        <v>0</v>
      </c>
      <c r="N963" s="112">
        <v>1</v>
      </c>
      <c r="O963" s="110" t="s">
        <v>1210</v>
      </c>
      <c r="P963" s="110" t="s">
        <v>1230</v>
      </c>
      <c r="Q963" s="117"/>
      <c r="R963" s="113" t="s">
        <v>41</v>
      </c>
      <c r="S963" s="101" t="str">
        <f t="shared" si="15"/>
        <v>Ok</v>
      </c>
      <c r="T963" s="6">
        <f>IFERROR(VLOOKUP(D963,'[1]2020 год'!$C:$J,8,0),IFERROR(VLOOKUP(D963,'[1]2020 год'!$C:$J,7,0),""))</f>
        <v>14023</v>
      </c>
    </row>
    <row r="964" spans="1:20" ht="42.6" thickTop="1" thickBot="1" x14ac:dyDescent="0.3">
      <c r="A964" s="107">
        <v>960</v>
      </c>
      <c r="B964" s="108" t="s">
        <v>1049</v>
      </c>
      <c r="C964" s="108" t="s">
        <v>1285</v>
      </c>
      <c r="D964" s="108" t="s">
        <v>1054</v>
      </c>
      <c r="E964" s="124">
        <v>63014</v>
      </c>
      <c r="F964" s="109" t="s">
        <v>1230</v>
      </c>
      <c r="G964" s="110" t="s">
        <v>1230</v>
      </c>
      <c r="H964" s="110" t="s">
        <v>1230</v>
      </c>
      <c r="I964" s="111" t="s">
        <v>1333</v>
      </c>
      <c r="J964" s="110" t="s">
        <v>1210</v>
      </c>
      <c r="K964" s="110" t="s">
        <v>1230</v>
      </c>
      <c r="L964" s="112">
        <v>3</v>
      </c>
      <c r="M964" s="112">
        <v>0</v>
      </c>
      <c r="N964" s="112">
        <v>1</v>
      </c>
      <c r="O964" s="110" t="s">
        <v>1210</v>
      </c>
      <c r="P964" s="110" t="s">
        <v>1230</v>
      </c>
      <c r="Q964" s="117"/>
      <c r="R964" s="113" t="s">
        <v>41</v>
      </c>
      <c r="S964" s="101" t="str">
        <f t="shared" si="15"/>
        <v>Ok</v>
      </c>
      <c r="T964" s="6">
        <f>IFERROR(VLOOKUP(D964,'[1]2020 год'!$C:$J,8,0),IFERROR(VLOOKUP(D964,'[1]2020 год'!$C:$J,7,0),""))</f>
        <v>63014</v>
      </c>
    </row>
    <row r="965" spans="1:20" ht="42.6" thickTop="1" thickBot="1" x14ac:dyDescent="0.3">
      <c r="A965" s="107">
        <v>961</v>
      </c>
      <c r="B965" s="108" t="s">
        <v>1049</v>
      </c>
      <c r="C965" s="108" t="s">
        <v>1285</v>
      </c>
      <c r="D965" s="108" t="s">
        <v>1055</v>
      </c>
      <c r="E965" s="124">
        <v>34734</v>
      </c>
      <c r="F965" s="109" t="s">
        <v>1230</v>
      </c>
      <c r="G965" s="110" t="s">
        <v>1230</v>
      </c>
      <c r="H965" s="110" t="s">
        <v>1230</v>
      </c>
      <c r="I965" s="111" t="s">
        <v>1333</v>
      </c>
      <c r="J965" s="110" t="s">
        <v>1210</v>
      </c>
      <c r="K965" s="110" t="s">
        <v>1230</v>
      </c>
      <c r="L965" s="112">
        <v>3</v>
      </c>
      <c r="M965" s="112">
        <v>0</v>
      </c>
      <c r="N965" s="112">
        <v>1</v>
      </c>
      <c r="O965" s="110" t="s">
        <v>1210</v>
      </c>
      <c r="P965" s="110" t="s">
        <v>1230</v>
      </c>
      <c r="Q965" s="117"/>
      <c r="R965" s="113" t="s">
        <v>41</v>
      </c>
      <c r="S965" s="101" t="str">
        <f t="shared" si="15"/>
        <v>Ok</v>
      </c>
      <c r="T965" s="6">
        <f>IFERROR(VLOOKUP(D965,'[1]2020 год'!$C:$J,8,0),IFERROR(VLOOKUP(D965,'[1]2020 год'!$C:$J,7,0),""))</f>
        <v>34734</v>
      </c>
    </row>
    <row r="966" spans="1:20" ht="42.6" thickTop="1" thickBot="1" x14ac:dyDescent="0.3">
      <c r="A966" s="107">
        <v>962</v>
      </c>
      <c r="B966" s="108" t="s">
        <v>1049</v>
      </c>
      <c r="C966" s="108" t="s">
        <v>1285</v>
      </c>
      <c r="D966" s="108" t="s">
        <v>1056</v>
      </c>
      <c r="E966" s="124">
        <v>25727</v>
      </c>
      <c r="F966" s="109" t="s">
        <v>1230</v>
      </c>
      <c r="G966" s="110" t="s">
        <v>1230</v>
      </c>
      <c r="H966" s="110" t="s">
        <v>1230</v>
      </c>
      <c r="I966" s="111" t="s">
        <v>1333</v>
      </c>
      <c r="J966" s="110" t="s">
        <v>1210</v>
      </c>
      <c r="K966" s="110" t="s">
        <v>1230</v>
      </c>
      <c r="L966" s="112">
        <v>3</v>
      </c>
      <c r="M966" s="112">
        <v>0</v>
      </c>
      <c r="N966" s="112">
        <v>1</v>
      </c>
      <c r="O966" s="110" t="s">
        <v>1210</v>
      </c>
      <c r="P966" s="110" t="s">
        <v>1230</v>
      </c>
      <c r="Q966" s="117"/>
      <c r="R966" s="113" t="s">
        <v>41</v>
      </c>
      <c r="S966" s="101" t="str">
        <f t="shared" ref="S966:S1029" si="16">IF(F966="Да",IF(G966="Не выбрано","Не выбрано расписание",IF(AND(J966&lt;&gt;"Да",J966&lt;&gt;"Нет",K966&lt;&gt;"Да",K966&lt;&gt;"Нет",O966&lt;&gt;"Да",O966&lt;&gt;"Нет",P966&lt;&gt;"Да",P966&lt;&gt;"Нет"),"Не выбраны Да/Нет в подтверждении тарифа",IF(AND(OR(J966="Нет",K966="Нет",O966="Нет",P966="Нет"),Q966=""),"Не заполнен Комментарий при выборе Нет в тарифе","Ok"))),"Ok")</f>
        <v>Ok</v>
      </c>
      <c r="T966" s="6">
        <f>IFERROR(VLOOKUP(D966,'[1]2020 год'!$C:$J,8,0),IFERROR(VLOOKUP(D966,'[1]2020 год'!$C:$J,7,0),""))</f>
        <v>25727</v>
      </c>
    </row>
    <row r="967" spans="1:20" ht="42.6" thickTop="1" thickBot="1" x14ac:dyDescent="0.3">
      <c r="A967" s="107">
        <v>963</v>
      </c>
      <c r="B967" s="108" t="s">
        <v>1049</v>
      </c>
      <c r="C967" s="108" t="s">
        <v>1285</v>
      </c>
      <c r="D967" s="108" t="s">
        <v>1057</v>
      </c>
      <c r="E967" s="124">
        <v>26217</v>
      </c>
      <c r="F967" s="109" t="s">
        <v>1230</v>
      </c>
      <c r="G967" s="110" t="s">
        <v>1230</v>
      </c>
      <c r="H967" s="110" t="s">
        <v>1230</v>
      </c>
      <c r="I967" s="111" t="s">
        <v>1333</v>
      </c>
      <c r="J967" s="110" t="s">
        <v>1210</v>
      </c>
      <c r="K967" s="110" t="s">
        <v>1230</v>
      </c>
      <c r="L967" s="112">
        <v>3</v>
      </c>
      <c r="M967" s="112">
        <v>0</v>
      </c>
      <c r="N967" s="112">
        <v>1</v>
      </c>
      <c r="O967" s="110" t="s">
        <v>1210</v>
      </c>
      <c r="P967" s="110" t="s">
        <v>1230</v>
      </c>
      <c r="Q967" s="117"/>
      <c r="R967" s="113" t="s">
        <v>41</v>
      </c>
      <c r="S967" s="101" t="str">
        <f t="shared" si="16"/>
        <v>Ok</v>
      </c>
      <c r="T967" s="6">
        <f>IFERROR(VLOOKUP(D967,'[1]2020 год'!$C:$J,8,0),IFERROR(VLOOKUP(D967,'[1]2020 год'!$C:$J,7,0),""))</f>
        <v>26217</v>
      </c>
    </row>
    <row r="968" spans="1:20" ht="42.6" thickTop="1" thickBot="1" x14ac:dyDescent="0.3">
      <c r="A968" s="107">
        <v>964</v>
      </c>
      <c r="B968" s="108" t="s">
        <v>1049</v>
      </c>
      <c r="C968" s="108" t="s">
        <v>1286</v>
      </c>
      <c r="D968" s="108" t="s">
        <v>1058</v>
      </c>
      <c r="E968" s="124">
        <v>123211</v>
      </c>
      <c r="F968" s="109" t="s">
        <v>1230</v>
      </c>
      <c r="G968" s="110" t="s">
        <v>1230</v>
      </c>
      <c r="H968" s="110" t="s">
        <v>1230</v>
      </c>
      <c r="I968" s="111" t="s">
        <v>1333</v>
      </c>
      <c r="J968" s="110" t="s">
        <v>1210</v>
      </c>
      <c r="K968" s="110" t="s">
        <v>1230</v>
      </c>
      <c r="L968" s="112">
        <v>2</v>
      </c>
      <c r="M968" s="112">
        <v>0</v>
      </c>
      <c r="N968" s="112">
        <v>1</v>
      </c>
      <c r="O968" s="110" t="s">
        <v>1210</v>
      </c>
      <c r="P968" s="110" t="s">
        <v>1230</v>
      </c>
      <c r="Q968" s="117"/>
      <c r="R968" s="113" t="s">
        <v>41</v>
      </c>
      <c r="S968" s="101" t="str">
        <f t="shared" si="16"/>
        <v>Ok</v>
      </c>
      <c r="T968" s="6">
        <f>IFERROR(VLOOKUP(D968,'[1]2020 год'!$C:$J,8,0),IFERROR(VLOOKUP(D968,'[1]2020 год'!$C:$J,7,0),""))</f>
        <v>123211</v>
      </c>
    </row>
    <row r="969" spans="1:20" ht="42.6" thickTop="1" thickBot="1" x14ac:dyDescent="0.3">
      <c r="A969" s="107">
        <v>965</v>
      </c>
      <c r="B969" s="108" t="s">
        <v>1049</v>
      </c>
      <c r="C969" s="108" t="s">
        <v>1285</v>
      </c>
      <c r="D969" s="108" t="s">
        <v>1059</v>
      </c>
      <c r="E969" s="124">
        <v>15921</v>
      </c>
      <c r="F969" s="109" t="s">
        <v>1230</v>
      </c>
      <c r="G969" s="110" t="s">
        <v>1230</v>
      </c>
      <c r="H969" s="110" t="s">
        <v>1230</v>
      </c>
      <c r="I969" s="111" t="s">
        <v>1333</v>
      </c>
      <c r="J969" s="110" t="s">
        <v>1210</v>
      </c>
      <c r="K969" s="110" t="s">
        <v>1230</v>
      </c>
      <c r="L969" s="112">
        <v>3</v>
      </c>
      <c r="M969" s="112">
        <v>0</v>
      </c>
      <c r="N969" s="112">
        <v>1</v>
      </c>
      <c r="O969" s="110" t="s">
        <v>1210</v>
      </c>
      <c r="P969" s="110" t="s">
        <v>1230</v>
      </c>
      <c r="Q969" s="117"/>
      <c r="R969" s="113" t="s">
        <v>41</v>
      </c>
      <c r="S969" s="101" t="str">
        <f t="shared" si="16"/>
        <v>Ok</v>
      </c>
      <c r="T969" s="6">
        <f>IFERROR(VLOOKUP(D969,'[1]2020 год'!$C:$J,8,0),IFERROR(VLOOKUP(D969,'[1]2020 год'!$C:$J,7,0),""))</f>
        <v>15921</v>
      </c>
    </row>
    <row r="970" spans="1:20" ht="42.6" thickTop="1" thickBot="1" x14ac:dyDescent="0.3">
      <c r="A970" s="107">
        <v>966</v>
      </c>
      <c r="B970" s="108" t="s">
        <v>1049</v>
      </c>
      <c r="C970" s="108" t="s">
        <v>1285</v>
      </c>
      <c r="D970" s="108" t="s">
        <v>1060</v>
      </c>
      <c r="E970" s="124">
        <v>17360</v>
      </c>
      <c r="F970" s="109" t="s">
        <v>1230</v>
      </c>
      <c r="G970" s="110" t="s">
        <v>1230</v>
      </c>
      <c r="H970" s="110" t="s">
        <v>1230</v>
      </c>
      <c r="I970" s="111" t="s">
        <v>1333</v>
      </c>
      <c r="J970" s="110" t="s">
        <v>1210</v>
      </c>
      <c r="K970" s="110" t="s">
        <v>1230</v>
      </c>
      <c r="L970" s="112">
        <v>3</v>
      </c>
      <c r="M970" s="112">
        <v>0</v>
      </c>
      <c r="N970" s="112">
        <v>1</v>
      </c>
      <c r="O970" s="110" t="s">
        <v>1210</v>
      </c>
      <c r="P970" s="110" t="s">
        <v>1230</v>
      </c>
      <c r="Q970" s="117"/>
      <c r="R970" s="113" t="s">
        <v>41</v>
      </c>
      <c r="S970" s="101" t="str">
        <f t="shared" si="16"/>
        <v>Ok</v>
      </c>
      <c r="T970" s="6">
        <f>IFERROR(VLOOKUP(D970,'[1]2020 год'!$C:$J,8,0),IFERROR(VLOOKUP(D970,'[1]2020 год'!$C:$J,7,0),""))</f>
        <v>17360</v>
      </c>
    </row>
    <row r="971" spans="1:20" ht="42.6" thickTop="1" thickBot="1" x14ac:dyDescent="0.3">
      <c r="A971" s="107">
        <v>967</v>
      </c>
      <c r="B971" s="108" t="s">
        <v>1049</v>
      </c>
      <c r="C971" s="108" t="s">
        <v>1286</v>
      </c>
      <c r="D971" s="108" t="s">
        <v>1061</v>
      </c>
      <c r="E971" s="124">
        <v>479105</v>
      </c>
      <c r="F971" s="109" t="s">
        <v>1230</v>
      </c>
      <c r="G971" s="110" t="s">
        <v>1230</v>
      </c>
      <c r="H971" s="110" t="s">
        <v>1230</v>
      </c>
      <c r="I971" s="111" t="s">
        <v>1333</v>
      </c>
      <c r="J971" s="110" t="s">
        <v>1210</v>
      </c>
      <c r="K971" s="110" t="s">
        <v>1230</v>
      </c>
      <c r="L971" s="112">
        <v>2</v>
      </c>
      <c r="M971" s="112">
        <v>0</v>
      </c>
      <c r="N971" s="112">
        <v>1</v>
      </c>
      <c r="O971" s="110" t="s">
        <v>1210</v>
      </c>
      <c r="P971" s="110" t="s">
        <v>1230</v>
      </c>
      <c r="Q971" s="117"/>
      <c r="R971" s="113" t="s">
        <v>41</v>
      </c>
      <c r="S971" s="101" t="str">
        <f t="shared" si="16"/>
        <v>Ok</v>
      </c>
      <c r="T971" s="6">
        <f>IFERROR(VLOOKUP(D971,'[1]2020 год'!$C:$J,8,0),IFERROR(VLOOKUP(D971,'[1]2020 год'!$C:$J,7,0),""))</f>
        <v>479105</v>
      </c>
    </row>
    <row r="972" spans="1:20" ht="42.6" thickTop="1" thickBot="1" x14ac:dyDescent="0.3">
      <c r="A972" s="107">
        <v>968</v>
      </c>
      <c r="B972" s="108" t="s">
        <v>1049</v>
      </c>
      <c r="C972" s="108" t="s">
        <v>1285</v>
      </c>
      <c r="D972" s="108" t="s">
        <v>1062</v>
      </c>
      <c r="E972" s="124">
        <v>50508</v>
      </c>
      <c r="F972" s="109" t="s">
        <v>1230</v>
      </c>
      <c r="G972" s="110" t="s">
        <v>1230</v>
      </c>
      <c r="H972" s="110" t="s">
        <v>1230</v>
      </c>
      <c r="I972" s="111" t="s">
        <v>1333</v>
      </c>
      <c r="J972" s="110" t="s">
        <v>1210</v>
      </c>
      <c r="K972" s="110" t="s">
        <v>1230</v>
      </c>
      <c r="L972" s="112">
        <v>3</v>
      </c>
      <c r="M972" s="112">
        <v>0</v>
      </c>
      <c r="N972" s="112">
        <v>1</v>
      </c>
      <c r="O972" s="110" t="s">
        <v>1210</v>
      </c>
      <c r="P972" s="110" t="s">
        <v>1230</v>
      </c>
      <c r="Q972" s="117"/>
      <c r="R972" s="113" t="s">
        <v>41</v>
      </c>
      <c r="S972" s="101" t="str">
        <f t="shared" si="16"/>
        <v>Ok</v>
      </c>
      <c r="T972" s="6">
        <f>IFERROR(VLOOKUP(D972,'[1]2020 год'!$C:$J,8,0),IFERROR(VLOOKUP(D972,'[1]2020 год'!$C:$J,7,0),""))</f>
        <v>50508</v>
      </c>
    </row>
    <row r="973" spans="1:20" ht="42.6" thickTop="1" thickBot="1" x14ac:dyDescent="0.3">
      <c r="A973" s="107">
        <v>969</v>
      </c>
      <c r="B973" s="108" t="s">
        <v>1049</v>
      </c>
      <c r="C973" s="108" t="s">
        <v>1285</v>
      </c>
      <c r="D973" s="108" t="s">
        <v>1063</v>
      </c>
      <c r="E973" s="124">
        <v>57683</v>
      </c>
      <c r="F973" s="109" t="s">
        <v>1230</v>
      </c>
      <c r="G973" s="110" t="s">
        <v>1230</v>
      </c>
      <c r="H973" s="110" t="s">
        <v>1230</v>
      </c>
      <c r="I973" s="111" t="s">
        <v>1333</v>
      </c>
      <c r="J973" s="110" t="s">
        <v>1210</v>
      </c>
      <c r="K973" s="110" t="s">
        <v>1230</v>
      </c>
      <c r="L973" s="112">
        <v>3</v>
      </c>
      <c r="M973" s="112">
        <v>0</v>
      </c>
      <c r="N973" s="112">
        <v>1</v>
      </c>
      <c r="O973" s="110" t="s">
        <v>1210</v>
      </c>
      <c r="P973" s="110" t="s">
        <v>1230</v>
      </c>
      <c r="Q973" s="117"/>
      <c r="R973" s="113" t="s">
        <v>41</v>
      </c>
      <c r="S973" s="101" t="str">
        <f t="shared" si="16"/>
        <v>Ok</v>
      </c>
      <c r="T973" s="6">
        <f>IFERROR(VLOOKUP(D973,'[1]2020 год'!$C:$J,8,0),IFERROR(VLOOKUP(D973,'[1]2020 год'!$C:$J,7,0),""))</f>
        <v>57683</v>
      </c>
    </row>
    <row r="974" spans="1:20" ht="42.6" thickTop="1" thickBot="1" x14ac:dyDescent="0.3">
      <c r="A974" s="107">
        <v>970</v>
      </c>
      <c r="B974" s="108" t="s">
        <v>1049</v>
      </c>
      <c r="C974" s="108" t="s">
        <v>1285</v>
      </c>
      <c r="D974" s="108" t="s">
        <v>1064</v>
      </c>
      <c r="E974" s="124">
        <v>15592</v>
      </c>
      <c r="F974" s="109" t="s">
        <v>1230</v>
      </c>
      <c r="G974" s="110" t="s">
        <v>1230</v>
      </c>
      <c r="H974" s="110" t="s">
        <v>1230</v>
      </c>
      <c r="I974" s="111" t="s">
        <v>1333</v>
      </c>
      <c r="J974" s="110" t="s">
        <v>1210</v>
      </c>
      <c r="K974" s="110" t="s">
        <v>1230</v>
      </c>
      <c r="L974" s="112">
        <v>3</v>
      </c>
      <c r="M974" s="112">
        <v>0</v>
      </c>
      <c r="N974" s="112">
        <v>1</v>
      </c>
      <c r="O974" s="110" t="s">
        <v>1210</v>
      </c>
      <c r="P974" s="110" t="s">
        <v>1230</v>
      </c>
      <c r="Q974" s="117"/>
      <c r="R974" s="113" t="s">
        <v>41</v>
      </c>
      <c r="S974" s="101" t="str">
        <f t="shared" si="16"/>
        <v>Ok</v>
      </c>
      <c r="T974" s="6">
        <f>IFERROR(VLOOKUP(D974,'[1]2020 год'!$C:$J,8,0),IFERROR(VLOOKUP(D974,'[1]2020 год'!$C:$J,7,0),""))</f>
        <v>15592</v>
      </c>
    </row>
    <row r="975" spans="1:20" ht="42.6" thickTop="1" thickBot="1" x14ac:dyDescent="0.3">
      <c r="A975" s="107">
        <v>971</v>
      </c>
      <c r="B975" s="108" t="s">
        <v>1065</v>
      </c>
      <c r="C975" s="108" t="s">
        <v>1285</v>
      </c>
      <c r="D975" s="108" t="s">
        <v>1066</v>
      </c>
      <c r="E975" s="124">
        <v>10348</v>
      </c>
      <c r="F975" s="109" t="s">
        <v>1230</v>
      </c>
      <c r="G975" s="110" t="s">
        <v>1230</v>
      </c>
      <c r="H975" s="110" t="s">
        <v>1230</v>
      </c>
      <c r="I975" s="111" t="s">
        <v>1333</v>
      </c>
      <c r="J975" s="110" t="s">
        <v>1210</v>
      </c>
      <c r="K975" s="110" t="s">
        <v>1230</v>
      </c>
      <c r="L975" s="112">
        <v>3</v>
      </c>
      <c r="M975" s="112">
        <v>0</v>
      </c>
      <c r="N975" s="112">
        <v>1</v>
      </c>
      <c r="O975" s="110" t="s">
        <v>1210</v>
      </c>
      <c r="P975" s="110" t="s">
        <v>1230</v>
      </c>
      <c r="Q975" s="117"/>
      <c r="R975" s="113" t="s">
        <v>44</v>
      </c>
      <c r="S975" s="101" t="str">
        <f t="shared" si="16"/>
        <v>Ok</v>
      </c>
      <c r="T975" s="6">
        <f>IFERROR(VLOOKUP(D975,'[1]2020 год'!$C:$J,8,0),IFERROR(VLOOKUP(D975,'[1]2020 год'!$C:$J,7,0),""))</f>
        <v>10348</v>
      </c>
    </row>
    <row r="976" spans="1:20" ht="42.6" thickTop="1" thickBot="1" x14ac:dyDescent="0.3">
      <c r="A976" s="107">
        <v>972</v>
      </c>
      <c r="B976" s="108" t="s">
        <v>1065</v>
      </c>
      <c r="C976" s="108" t="s">
        <v>1285</v>
      </c>
      <c r="D976" s="108" t="s">
        <v>1067</v>
      </c>
      <c r="E976" s="124">
        <v>18327</v>
      </c>
      <c r="F976" s="109" t="s">
        <v>1230</v>
      </c>
      <c r="G976" s="110" t="s">
        <v>1230</v>
      </c>
      <c r="H976" s="110" t="s">
        <v>1230</v>
      </c>
      <c r="I976" s="111" t="s">
        <v>1333</v>
      </c>
      <c r="J976" s="110" t="s">
        <v>1210</v>
      </c>
      <c r="K976" s="110" t="s">
        <v>1230</v>
      </c>
      <c r="L976" s="112">
        <v>3</v>
      </c>
      <c r="M976" s="112">
        <v>0</v>
      </c>
      <c r="N976" s="112">
        <v>1</v>
      </c>
      <c r="O976" s="110" t="s">
        <v>1210</v>
      </c>
      <c r="P976" s="110" t="s">
        <v>1230</v>
      </c>
      <c r="Q976" s="117"/>
      <c r="R976" s="113" t="s">
        <v>44</v>
      </c>
      <c r="S976" s="101" t="str">
        <f t="shared" si="16"/>
        <v>Ok</v>
      </c>
      <c r="T976" s="6">
        <f>IFERROR(VLOOKUP(D976,'[1]2020 год'!$C:$J,8,0),IFERROR(VLOOKUP(D976,'[1]2020 год'!$C:$J,7,0),""))</f>
        <v>18327</v>
      </c>
    </row>
    <row r="977" spans="1:20" ht="42.6" thickTop="1" thickBot="1" x14ac:dyDescent="0.3">
      <c r="A977" s="107">
        <v>973</v>
      </c>
      <c r="B977" s="108" t="s">
        <v>1065</v>
      </c>
      <c r="C977" s="108" t="s">
        <v>1285</v>
      </c>
      <c r="D977" s="108" t="s">
        <v>1068</v>
      </c>
      <c r="E977" s="124">
        <v>12989</v>
      </c>
      <c r="F977" s="109" t="s">
        <v>1230</v>
      </c>
      <c r="G977" s="110" t="s">
        <v>1230</v>
      </c>
      <c r="H977" s="110" t="s">
        <v>1230</v>
      </c>
      <c r="I977" s="111" t="s">
        <v>1333</v>
      </c>
      <c r="J977" s="110" t="s">
        <v>1210</v>
      </c>
      <c r="K977" s="110" t="s">
        <v>1230</v>
      </c>
      <c r="L977" s="112">
        <v>3</v>
      </c>
      <c r="M977" s="112">
        <v>0</v>
      </c>
      <c r="N977" s="112">
        <v>1</v>
      </c>
      <c r="O977" s="110" t="s">
        <v>1210</v>
      </c>
      <c r="P977" s="110" t="s">
        <v>1230</v>
      </c>
      <c r="Q977" s="117"/>
      <c r="R977" s="113" t="s">
        <v>44</v>
      </c>
      <c r="S977" s="101" t="str">
        <f t="shared" si="16"/>
        <v>Ok</v>
      </c>
      <c r="T977" s="6">
        <f>IFERROR(VLOOKUP(D977,'[1]2020 год'!$C:$J,8,0),IFERROR(VLOOKUP(D977,'[1]2020 год'!$C:$J,7,0),""))</f>
        <v>12989</v>
      </c>
    </row>
    <row r="978" spans="1:20" ht="42.6" thickTop="1" thickBot="1" x14ac:dyDescent="0.3">
      <c r="A978" s="107">
        <v>974</v>
      </c>
      <c r="B978" s="108" t="s">
        <v>1065</v>
      </c>
      <c r="C978" s="108" t="s">
        <v>1285</v>
      </c>
      <c r="D978" s="108" t="s">
        <v>1069</v>
      </c>
      <c r="E978" s="124">
        <v>14336</v>
      </c>
      <c r="F978" s="109" t="s">
        <v>1230</v>
      </c>
      <c r="G978" s="110" t="s">
        <v>1230</v>
      </c>
      <c r="H978" s="110" t="s">
        <v>1230</v>
      </c>
      <c r="I978" s="111" t="s">
        <v>1333</v>
      </c>
      <c r="J978" s="110" t="s">
        <v>1210</v>
      </c>
      <c r="K978" s="110" t="s">
        <v>1230</v>
      </c>
      <c r="L978" s="112">
        <v>3</v>
      </c>
      <c r="M978" s="112">
        <v>0</v>
      </c>
      <c r="N978" s="112">
        <v>1</v>
      </c>
      <c r="O978" s="110" t="s">
        <v>1210</v>
      </c>
      <c r="P978" s="110" t="s">
        <v>1230</v>
      </c>
      <c r="Q978" s="117"/>
      <c r="R978" s="113" t="s">
        <v>44</v>
      </c>
      <c r="S978" s="101" t="str">
        <f t="shared" si="16"/>
        <v>Ok</v>
      </c>
      <c r="T978" s="6">
        <f>IFERROR(VLOOKUP(D978,'[1]2020 год'!$C:$J,8,0),IFERROR(VLOOKUP(D978,'[1]2020 год'!$C:$J,7,0),""))</f>
        <v>14336</v>
      </c>
    </row>
    <row r="979" spans="1:20" ht="42.6" thickTop="1" thickBot="1" x14ac:dyDescent="0.3">
      <c r="A979" s="107">
        <v>975</v>
      </c>
      <c r="B979" s="108" t="s">
        <v>1065</v>
      </c>
      <c r="C979" s="108" t="s">
        <v>1285</v>
      </c>
      <c r="D979" s="108" t="s">
        <v>1070</v>
      </c>
      <c r="E979" s="124">
        <v>26195</v>
      </c>
      <c r="F979" s="109" t="s">
        <v>1230</v>
      </c>
      <c r="G979" s="110" t="s">
        <v>1230</v>
      </c>
      <c r="H979" s="110" t="s">
        <v>1230</v>
      </c>
      <c r="I979" s="111" t="s">
        <v>1333</v>
      </c>
      <c r="J979" s="110" t="s">
        <v>1210</v>
      </c>
      <c r="K979" s="110" t="s">
        <v>1230</v>
      </c>
      <c r="L979" s="112">
        <v>3</v>
      </c>
      <c r="M979" s="112">
        <v>0</v>
      </c>
      <c r="N979" s="112">
        <v>1</v>
      </c>
      <c r="O979" s="110" t="s">
        <v>1210</v>
      </c>
      <c r="P979" s="110" t="s">
        <v>1230</v>
      </c>
      <c r="Q979" s="117"/>
      <c r="R979" s="113" t="s">
        <v>44</v>
      </c>
      <c r="S979" s="101" t="str">
        <f t="shared" si="16"/>
        <v>Ok</v>
      </c>
      <c r="T979" s="6">
        <f>IFERROR(VLOOKUP(D979,'[1]2020 год'!$C:$J,8,0),IFERROR(VLOOKUP(D979,'[1]2020 год'!$C:$J,7,0),""))</f>
        <v>26195</v>
      </c>
    </row>
    <row r="980" spans="1:20" ht="42.6" thickTop="1" thickBot="1" x14ac:dyDescent="0.3">
      <c r="A980" s="107">
        <v>976</v>
      </c>
      <c r="B980" s="108" t="s">
        <v>1065</v>
      </c>
      <c r="C980" s="108" t="s">
        <v>1285</v>
      </c>
      <c r="D980" s="108" t="s">
        <v>1071</v>
      </c>
      <c r="E980" s="124">
        <v>64653</v>
      </c>
      <c r="F980" s="109" t="s">
        <v>1230</v>
      </c>
      <c r="G980" s="110" t="s">
        <v>1230</v>
      </c>
      <c r="H980" s="110" t="s">
        <v>1230</v>
      </c>
      <c r="I980" s="111" t="s">
        <v>1333</v>
      </c>
      <c r="J980" s="110" t="s">
        <v>1210</v>
      </c>
      <c r="K980" s="110" t="s">
        <v>1230</v>
      </c>
      <c r="L980" s="112">
        <v>3</v>
      </c>
      <c r="M980" s="112">
        <v>0</v>
      </c>
      <c r="N980" s="112">
        <v>1</v>
      </c>
      <c r="O980" s="110" t="s">
        <v>1210</v>
      </c>
      <c r="P980" s="110" t="s">
        <v>1230</v>
      </c>
      <c r="Q980" s="117"/>
      <c r="R980" s="113" t="s">
        <v>44</v>
      </c>
      <c r="S980" s="101" t="str">
        <f t="shared" si="16"/>
        <v>Ok</v>
      </c>
      <c r="T980" s="6">
        <f>IFERROR(VLOOKUP(D980,'[1]2020 год'!$C:$J,8,0),IFERROR(VLOOKUP(D980,'[1]2020 год'!$C:$J,7,0),""))</f>
        <v>64653</v>
      </c>
    </row>
    <row r="981" spans="1:20" ht="42.6" thickTop="1" thickBot="1" x14ac:dyDescent="0.3">
      <c r="A981" s="107">
        <v>977</v>
      </c>
      <c r="B981" s="108" t="s">
        <v>1065</v>
      </c>
      <c r="C981" s="108" t="s">
        <v>1285</v>
      </c>
      <c r="D981" s="108" t="s">
        <v>1072</v>
      </c>
      <c r="E981" s="124">
        <v>98857</v>
      </c>
      <c r="F981" s="109" t="s">
        <v>1230</v>
      </c>
      <c r="G981" s="110" t="s">
        <v>1230</v>
      </c>
      <c r="H981" s="110" t="s">
        <v>1230</v>
      </c>
      <c r="I981" s="111" t="s">
        <v>1333</v>
      </c>
      <c r="J981" s="110" t="s">
        <v>1210</v>
      </c>
      <c r="K981" s="110" t="s">
        <v>1230</v>
      </c>
      <c r="L981" s="112">
        <v>3</v>
      </c>
      <c r="M981" s="112">
        <v>0</v>
      </c>
      <c r="N981" s="112">
        <v>1</v>
      </c>
      <c r="O981" s="110" t="s">
        <v>1210</v>
      </c>
      <c r="P981" s="110" t="s">
        <v>1230</v>
      </c>
      <c r="Q981" s="117"/>
      <c r="R981" s="113" t="s">
        <v>44</v>
      </c>
      <c r="S981" s="101" t="str">
        <f t="shared" si="16"/>
        <v>Ok</v>
      </c>
      <c r="T981" s="6">
        <f>IFERROR(VLOOKUP(D981,'[1]2020 год'!$C:$J,8,0),IFERROR(VLOOKUP(D981,'[1]2020 год'!$C:$J,7,0),""))</f>
        <v>98857</v>
      </c>
    </row>
    <row r="982" spans="1:20" ht="42.6" thickTop="1" thickBot="1" x14ac:dyDescent="0.3">
      <c r="A982" s="107">
        <v>978</v>
      </c>
      <c r="B982" s="108" t="s">
        <v>1065</v>
      </c>
      <c r="C982" s="108" t="s">
        <v>1286</v>
      </c>
      <c r="D982" s="108" t="s">
        <v>1073</v>
      </c>
      <c r="E982" s="124">
        <v>788666</v>
      </c>
      <c r="F982" s="109" t="s">
        <v>1230</v>
      </c>
      <c r="G982" s="110" t="s">
        <v>1230</v>
      </c>
      <c r="H982" s="110" t="s">
        <v>1230</v>
      </c>
      <c r="I982" s="111" t="s">
        <v>1333</v>
      </c>
      <c r="J982" s="110" t="s">
        <v>1210</v>
      </c>
      <c r="K982" s="110" t="s">
        <v>1230</v>
      </c>
      <c r="L982" s="112">
        <v>2</v>
      </c>
      <c r="M982" s="112">
        <v>0</v>
      </c>
      <c r="N982" s="112">
        <v>1</v>
      </c>
      <c r="O982" s="110" t="s">
        <v>1210</v>
      </c>
      <c r="P982" s="110" t="s">
        <v>1230</v>
      </c>
      <c r="Q982" s="117"/>
      <c r="R982" s="113" t="s">
        <v>44</v>
      </c>
      <c r="S982" s="101" t="str">
        <f t="shared" si="16"/>
        <v>Ok</v>
      </c>
      <c r="T982" s="6">
        <f>IFERROR(VLOOKUP(D982,'[1]2020 год'!$C:$J,8,0),IFERROR(VLOOKUP(D982,'[1]2020 год'!$C:$J,7,0),""))</f>
        <v>788666</v>
      </c>
    </row>
    <row r="983" spans="1:20" ht="42.6" thickTop="1" thickBot="1" x14ac:dyDescent="0.3">
      <c r="A983" s="107">
        <v>979</v>
      </c>
      <c r="B983" s="108" t="s">
        <v>1065</v>
      </c>
      <c r="C983" s="108" t="s">
        <v>1285</v>
      </c>
      <c r="D983" s="108" t="s">
        <v>1074</v>
      </c>
      <c r="E983" s="124">
        <v>39919</v>
      </c>
      <c r="F983" s="109" t="s">
        <v>1230</v>
      </c>
      <c r="G983" s="110" t="s">
        <v>1230</v>
      </c>
      <c r="H983" s="110" t="s">
        <v>1230</v>
      </c>
      <c r="I983" s="111" t="s">
        <v>1333</v>
      </c>
      <c r="J983" s="110" t="s">
        <v>1210</v>
      </c>
      <c r="K983" s="110" t="s">
        <v>1230</v>
      </c>
      <c r="L983" s="112">
        <v>3</v>
      </c>
      <c r="M983" s="112">
        <v>0</v>
      </c>
      <c r="N983" s="112">
        <v>1</v>
      </c>
      <c r="O983" s="110" t="s">
        <v>1210</v>
      </c>
      <c r="P983" s="110" t="s">
        <v>1230</v>
      </c>
      <c r="Q983" s="117"/>
      <c r="R983" s="113" t="s">
        <v>44</v>
      </c>
      <c r="S983" s="101" t="str">
        <f t="shared" si="16"/>
        <v>Ok</v>
      </c>
      <c r="T983" s="6">
        <f>IFERROR(VLOOKUP(D983,'[1]2020 год'!$C:$J,8,0),IFERROR(VLOOKUP(D983,'[1]2020 год'!$C:$J,7,0),""))</f>
        <v>39919</v>
      </c>
    </row>
    <row r="984" spans="1:20" ht="42.6" thickTop="1" thickBot="1" x14ac:dyDescent="0.3">
      <c r="A984" s="107">
        <v>980</v>
      </c>
      <c r="B984" s="108" t="s">
        <v>1075</v>
      </c>
      <c r="C984" s="108" t="s">
        <v>1285</v>
      </c>
      <c r="D984" s="108" t="s">
        <v>1076</v>
      </c>
      <c r="E984" s="124">
        <v>14772</v>
      </c>
      <c r="F984" s="109" t="s">
        <v>1230</v>
      </c>
      <c r="G984" s="110" t="s">
        <v>1230</v>
      </c>
      <c r="H984" s="110" t="s">
        <v>1230</v>
      </c>
      <c r="I984" s="111" t="s">
        <v>1333</v>
      </c>
      <c r="J984" s="110" t="s">
        <v>1210</v>
      </c>
      <c r="K984" s="110" t="s">
        <v>1230</v>
      </c>
      <c r="L984" s="112">
        <v>3</v>
      </c>
      <c r="M984" s="112">
        <v>0</v>
      </c>
      <c r="N984" s="112">
        <v>1</v>
      </c>
      <c r="O984" s="110" t="s">
        <v>1210</v>
      </c>
      <c r="P984" s="110" t="s">
        <v>1230</v>
      </c>
      <c r="Q984" s="117"/>
      <c r="R984" s="113" t="s">
        <v>43</v>
      </c>
      <c r="S984" s="101" t="str">
        <f t="shared" si="16"/>
        <v>Ok</v>
      </c>
      <c r="T984" s="6">
        <f>IFERROR(VLOOKUP(D984,'[1]2020 год'!$C:$J,8,0),IFERROR(VLOOKUP(D984,'[1]2020 год'!$C:$J,7,0),""))</f>
        <v>14772</v>
      </c>
    </row>
    <row r="985" spans="1:20" ht="42.6" thickTop="1" thickBot="1" x14ac:dyDescent="0.3">
      <c r="A985" s="107">
        <v>981</v>
      </c>
      <c r="B985" s="108" t="s">
        <v>1075</v>
      </c>
      <c r="C985" s="108" t="s">
        <v>1286</v>
      </c>
      <c r="D985" s="108" t="s">
        <v>1077</v>
      </c>
      <c r="E985" s="124">
        <v>97345</v>
      </c>
      <c r="F985" s="109" t="s">
        <v>1230</v>
      </c>
      <c r="G985" s="110" t="s">
        <v>1230</v>
      </c>
      <c r="H985" s="110" t="s">
        <v>1230</v>
      </c>
      <c r="I985" s="111" t="s">
        <v>1333</v>
      </c>
      <c r="J985" s="110" t="s">
        <v>1210</v>
      </c>
      <c r="K985" s="110" t="s">
        <v>1230</v>
      </c>
      <c r="L985" s="112">
        <v>2</v>
      </c>
      <c r="M985" s="112">
        <v>0</v>
      </c>
      <c r="N985" s="112">
        <v>1</v>
      </c>
      <c r="O985" s="110" t="s">
        <v>1210</v>
      </c>
      <c r="P985" s="110" t="s">
        <v>1230</v>
      </c>
      <c r="Q985" s="117"/>
      <c r="R985" s="113" t="s">
        <v>43</v>
      </c>
      <c r="S985" s="101" t="str">
        <f t="shared" si="16"/>
        <v>Ok</v>
      </c>
      <c r="T985" s="6">
        <f>IFERROR(VLOOKUP(D985,'[1]2020 год'!$C:$J,8,0),IFERROR(VLOOKUP(D985,'[1]2020 год'!$C:$J,7,0),""))</f>
        <v>97345</v>
      </c>
    </row>
    <row r="986" spans="1:20" ht="42.6" thickTop="1" thickBot="1" x14ac:dyDescent="0.3">
      <c r="A986" s="107">
        <v>982</v>
      </c>
      <c r="B986" s="108" t="s">
        <v>1075</v>
      </c>
      <c r="C986" s="108" t="s">
        <v>1285</v>
      </c>
      <c r="D986" s="108" t="s">
        <v>1078</v>
      </c>
      <c r="E986" s="124">
        <v>92381</v>
      </c>
      <c r="F986" s="109" t="s">
        <v>1230</v>
      </c>
      <c r="G986" s="110" t="s">
        <v>1230</v>
      </c>
      <c r="H986" s="110" t="s">
        <v>1230</v>
      </c>
      <c r="I986" s="111" t="s">
        <v>1333</v>
      </c>
      <c r="J986" s="110" t="s">
        <v>1210</v>
      </c>
      <c r="K986" s="110" t="s">
        <v>1230</v>
      </c>
      <c r="L986" s="112">
        <v>3</v>
      </c>
      <c r="M986" s="112">
        <v>0</v>
      </c>
      <c r="N986" s="112">
        <v>1</v>
      </c>
      <c r="O986" s="110" t="s">
        <v>1210</v>
      </c>
      <c r="P986" s="110" t="s">
        <v>1230</v>
      </c>
      <c r="Q986" s="117"/>
      <c r="R986" s="113" t="s">
        <v>43</v>
      </c>
      <c r="S986" s="101" t="str">
        <f t="shared" si="16"/>
        <v>Ok</v>
      </c>
      <c r="T986" s="6">
        <f>IFERROR(VLOOKUP(D986,'[1]2020 год'!$C:$J,8,0),IFERROR(VLOOKUP(D986,'[1]2020 год'!$C:$J,7,0),""))</f>
        <v>92381</v>
      </c>
    </row>
    <row r="987" spans="1:20" ht="42.6" thickTop="1" thickBot="1" x14ac:dyDescent="0.3">
      <c r="A987" s="107">
        <v>983</v>
      </c>
      <c r="B987" s="108" t="s">
        <v>1075</v>
      </c>
      <c r="C987" s="108" t="s">
        <v>1285</v>
      </c>
      <c r="D987" s="108" t="s">
        <v>1079</v>
      </c>
      <c r="E987" s="124">
        <v>20624</v>
      </c>
      <c r="F987" s="109" t="s">
        <v>1230</v>
      </c>
      <c r="G987" s="110" t="s">
        <v>1230</v>
      </c>
      <c r="H987" s="110" t="s">
        <v>1230</v>
      </c>
      <c r="I987" s="111" t="s">
        <v>1333</v>
      </c>
      <c r="J987" s="110" t="s">
        <v>1210</v>
      </c>
      <c r="K987" s="110" t="s">
        <v>1230</v>
      </c>
      <c r="L987" s="112">
        <v>3</v>
      </c>
      <c r="M987" s="112">
        <v>0</v>
      </c>
      <c r="N987" s="112">
        <v>1</v>
      </c>
      <c r="O987" s="110" t="s">
        <v>1210</v>
      </c>
      <c r="P987" s="110" t="s">
        <v>1230</v>
      </c>
      <c r="Q987" s="117"/>
      <c r="R987" s="113" t="s">
        <v>43</v>
      </c>
      <c r="S987" s="101" t="str">
        <f t="shared" si="16"/>
        <v>Ok</v>
      </c>
      <c r="T987" s="6">
        <f>IFERROR(VLOOKUP(D987,'[1]2020 год'!$C:$J,8,0),IFERROR(VLOOKUP(D987,'[1]2020 год'!$C:$J,7,0),""))</f>
        <v>20624</v>
      </c>
    </row>
    <row r="988" spans="1:20" ht="42.6" thickTop="1" thickBot="1" x14ac:dyDescent="0.3">
      <c r="A988" s="107">
        <v>984</v>
      </c>
      <c r="B988" s="108" t="s">
        <v>1075</v>
      </c>
      <c r="C988" s="108" t="s">
        <v>1286</v>
      </c>
      <c r="D988" s="108" t="s">
        <v>1080</v>
      </c>
      <c r="E988" s="124">
        <v>648944</v>
      </c>
      <c r="F988" s="109" t="s">
        <v>1230</v>
      </c>
      <c r="G988" s="110" t="s">
        <v>1230</v>
      </c>
      <c r="H988" s="110" t="s">
        <v>1230</v>
      </c>
      <c r="I988" s="111" t="s">
        <v>1333</v>
      </c>
      <c r="J988" s="110" t="s">
        <v>1210</v>
      </c>
      <c r="K988" s="110" t="s">
        <v>1230</v>
      </c>
      <c r="L988" s="112">
        <v>2</v>
      </c>
      <c r="M988" s="112">
        <v>0</v>
      </c>
      <c r="N988" s="112">
        <v>1</v>
      </c>
      <c r="O988" s="110" t="s">
        <v>1210</v>
      </c>
      <c r="P988" s="110" t="s">
        <v>1230</v>
      </c>
      <c r="Q988" s="117"/>
      <c r="R988" s="113" t="s">
        <v>43</v>
      </c>
      <c r="S988" s="101" t="str">
        <f t="shared" si="16"/>
        <v>Ok</v>
      </c>
      <c r="T988" s="6">
        <f>IFERROR(VLOOKUP(D988,'[1]2020 год'!$C:$J,8,0),IFERROR(VLOOKUP(D988,'[1]2020 год'!$C:$J,7,0),""))</f>
        <v>648944</v>
      </c>
    </row>
    <row r="989" spans="1:20" ht="42.6" thickTop="1" thickBot="1" x14ac:dyDescent="0.3">
      <c r="A989" s="107">
        <v>985</v>
      </c>
      <c r="B989" s="108" t="s">
        <v>1075</v>
      </c>
      <c r="C989" s="108" t="s">
        <v>1285</v>
      </c>
      <c r="D989" s="108" t="s">
        <v>1081</v>
      </c>
      <c r="E989" s="124">
        <v>10236</v>
      </c>
      <c r="F989" s="109" t="s">
        <v>1230</v>
      </c>
      <c r="G989" s="110" t="s">
        <v>1230</v>
      </c>
      <c r="H989" s="110" t="s">
        <v>1230</v>
      </c>
      <c r="I989" s="111" t="s">
        <v>1333</v>
      </c>
      <c r="J989" s="110" t="s">
        <v>1210</v>
      </c>
      <c r="K989" s="110" t="s">
        <v>1230</v>
      </c>
      <c r="L989" s="112">
        <v>3</v>
      </c>
      <c r="M989" s="112">
        <v>0</v>
      </c>
      <c r="N989" s="112">
        <v>1</v>
      </c>
      <c r="O989" s="110" t="s">
        <v>1210</v>
      </c>
      <c r="P989" s="110" t="s">
        <v>1230</v>
      </c>
      <c r="Q989" s="117"/>
      <c r="R989" s="113" t="s">
        <v>43</v>
      </c>
      <c r="S989" s="101" t="str">
        <f t="shared" si="16"/>
        <v>Ok</v>
      </c>
      <c r="T989" s="6">
        <f>IFERROR(VLOOKUP(D989,'[1]2020 год'!$C:$J,8,0),IFERROR(VLOOKUP(D989,'[1]2020 год'!$C:$J,7,0),""))</f>
        <v>10236</v>
      </c>
    </row>
    <row r="990" spans="1:20" ht="42.6" thickTop="1" thickBot="1" x14ac:dyDescent="0.3">
      <c r="A990" s="107">
        <v>986</v>
      </c>
      <c r="B990" s="108" t="s">
        <v>1075</v>
      </c>
      <c r="C990" s="108" t="s">
        <v>1285</v>
      </c>
      <c r="D990" s="108" t="s">
        <v>1082</v>
      </c>
      <c r="E990" s="124">
        <v>10911</v>
      </c>
      <c r="F990" s="109" t="s">
        <v>1230</v>
      </c>
      <c r="G990" s="110" t="s">
        <v>1230</v>
      </c>
      <c r="H990" s="110" t="s">
        <v>1230</v>
      </c>
      <c r="I990" s="111" t="s">
        <v>1333</v>
      </c>
      <c r="J990" s="110" t="s">
        <v>1210</v>
      </c>
      <c r="K990" s="110" t="s">
        <v>1230</v>
      </c>
      <c r="L990" s="112">
        <v>3</v>
      </c>
      <c r="M990" s="112">
        <v>0</v>
      </c>
      <c r="N990" s="112">
        <v>1</v>
      </c>
      <c r="O990" s="110" t="s">
        <v>1210</v>
      </c>
      <c r="P990" s="110" t="s">
        <v>1230</v>
      </c>
      <c r="Q990" s="117"/>
      <c r="R990" s="113" t="s">
        <v>43</v>
      </c>
      <c r="S990" s="101" t="str">
        <f t="shared" si="16"/>
        <v>Ok</v>
      </c>
      <c r="T990" s="6">
        <f>IFERROR(VLOOKUP(D990,'[1]2020 год'!$C:$J,8,0),IFERROR(VLOOKUP(D990,'[1]2020 год'!$C:$J,7,0),""))</f>
        <v>10911</v>
      </c>
    </row>
    <row r="991" spans="1:20" ht="42.6" thickTop="1" thickBot="1" x14ac:dyDescent="0.3">
      <c r="A991" s="107">
        <v>987</v>
      </c>
      <c r="B991" s="108" t="s">
        <v>1075</v>
      </c>
      <c r="C991" s="108" t="s">
        <v>1285</v>
      </c>
      <c r="D991" s="108" t="s">
        <v>1083</v>
      </c>
      <c r="E991" s="124">
        <v>49093</v>
      </c>
      <c r="F991" s="109" t="s">
        <v>1230</v>
      </c>
      <c r="G991" s="110" t="s">
        <v>1230</v>
      </c>
      <c r="H991" s="110" t="s">
        <v>1230</v>
      </c>
      <c r="I991" s="111" t="s">
        <v>1333</v>
      </c>
      <c r="J991" s="110" t="s">
        <v>1210</v>
      </c>
      <c r="K991" s="110" t="s">
        <v>1230</v>
      </c>
      <c r="L991" s="112">
        <v>3</v>
      </c>
      <c r="M991" s="112">
        <v>0</v>
      </c>
      <c r="N991" s="112">
        <v>1</v>
      </c>
      <c r="O991" s="110" t="s">
        <v>1210</v>
      </c>
      <c r="P991" s="110" t="s">
        <v>1230</v>
      </c>
      <c r="Q991" s="117"/>
      <c r="R991" s="113" t="s">
        <v>43</v>
      </c>
      <c r="S991" s="101" t="str">
        <f t="shared" si="16"/>
        <v>Ok</v>
      </c>
      <c r="T991" s="6">
        <f>IFERROR(VLOOKUP(D991,'[1]2020 год'!$C:$J,8,0),IFERROR(VLOOKUP(D991,'[1]2020 год'!$C:$J,7,0),""))</f>
        <v>49093</v>
      </c>
    </row>
    <row r="992" spans="1:20" ht="42.6" thickTop="1" thickBot="1" x14ac:dyDescent="0.3">
      <c r="A992" s="107">
        <v>988</v>
      </c>
      <c r="B992" s="108" t="s">
        <v>1075</v>
      </c>
      <c r="C992" s="108" t="s">
        <v>1286</v>
      </c>
      <c r="D992" s="108" t="s">
        <v>1084</v>
      </c>
      <c r="E992" s="124">
        <v>96361</v>
      </c>
      <c r="F992" s="109" t="s">
        <v>1230</v>
      </c>
      <c r="G992" s="110" t="s">
        <v>1230</v>
      </c>
      <c r="H992" s="110" t="s">
        <v>1230</v>
      </c>
      <c r="I992" s="111" t="s">
        <v>1333</v>
      </c>
      <c r="J992" s="110" t="s">
        <v>1210</v>
      </c>
      <c r="K992" s="110" t="s">
        <v>1230</v>
      </c>
      <c r="L992" s="112">
        <v>2</v>
      </c>
      <c r="M992" s="112">
        <v>0</v>
      </c>
      <c r="N992" s="112">
        <v>1</v>
      </c>
      <c r="O992" s="110" t="s">
        <v>1210</v>
      </c>
      <c r="P992" s="110" t="s">
        <v>1230</v>
      </c>
      <c r="Q992" s="117"/>
      <c r="R992" s="113" t="s">
        <v>43</v>
      </c>
      <c r="S992" s="101" t="str">
        <f t="shared" si="16"/>
        <v>Ok</v>
      </c>
      <c r="T992" s="6">
        <f>IFERROR(VLOOKUP(D992,'[1]2020 год'!$C:$J,8,0),IFERROR(VLOOKUP(D992,'[1]2020 год'!$C:$J,7,0),""))</f>
        <v>96361</v>
      </c>
    </row>
    <row r="993" spans="1:20" ht="42.6" thickTop="1" thickBot="1" x14ac:dyDescent="0.3">
      <c r="A993" s="107">
        <v>989</v>
      </c>
      <c r="B993" s="108" t="s">
        <v>1075</v>
      </c>
      <c r="C993" s="108" t="s">
        <v>1285</v>
      </c>
      <c r="D993" s="108" t="s">
        <v>1085</v>
      </c>
      <c r="E993" s="124">
        <v>20553</v>
      </c>
      <c r="F993" s="109" t="s">
        <v>1230</v>
      </c>
      <c r="G993" s="110" t="s">
        <v>1230</v>
      </c>
      <c r="H993" s="110" t="s">
        <v>1230</v>
      </c>
      <c r="I993" s="111" t="s">
        <v>1333</v>
      </c>
      <c r="J993" s="110" t="s">
        <v>1210</v>
      </c>
      <c r="K993" s="110" t="s">
        <v>1230</v>
      </c>
      <c r="L993" s="112">
        <v>3</v>
      </c>
      <c r="M993" s="112">
        <v>0</v>
      </c>
      <c r="N993" s="112">
        <v>1</v>
      </c>
      <c r="O993" s="110" t="s">
        <v>1210</v>
      </c>
      <c r="P993" s="110" t="s">
        <v>1230</v>
      </c>
      <c r="Q993" s="117"/>
      <c r="R993" s="113" t="s">
        <v>43</v>
      </c>
      <c r="S993" s="101" t="str">
        <f t="shared" si="16"/>
        <v>Ok</v>
      </c>
      <c r="T993" s="6">
        <f>IFERROR(VLOOKUP(D993,'[1]2020 год'!$C:$J,8,0),IFERROR(VLOOKUP(D993,'[1]2020 год'!$C:$J,7,0),""))</f>
        <v>20553</v>
      </c>
    </row>
    <row r="994" spans="1:20" ht="42.6" thickTop="1" thickBot="1" x14ac:dyDescent="0.3">
      <c r="A994" s="107">
        <v>990</v>
      </c>
      <c r="B994" s="108" t="s">
        <v>1086</v>
      </c>
      <c r="C994" s="108" t="s">
        <v>1285</v>
      </c>
      <c r="D994" s="108" t="s">
        <v>1087</v>
      </c>
      <c r="E994" s="124">
        <v>15759</v>
      </c>
      <c r="F994" s="109" t="s">
        <v>1230</v>
      </c>
      <c r="G994" s="110" t="s">
        <v>1230</v>
      </c>
      <c r="H994" s="110" t="s">
        <v>1230</v>
      </c>
      <c r="I994" s="111" t="s">
        <v>1333</v>
      </c>
      <c r="J994" s="110" t="s">
        <v>1210</v>
      </c>
      <c r="K994" s="110" t="s">
        <v>1230</v>
      </c>
      <c r="L994" s="112">
        <v>3</v>
      </c>
      <c r="M994" s="112">
        <v>0</v>
      </c>
      <c r="N994" s="112">
        <v>1</v>
      </c>
      <c r="O994" s="110" t="s">
        <v>1210</v>
      </c>
      <c r="P994" s="110" t="s">
        <v>1230</v>
      </c>
      <c r="Q994" s="117"/>
      <c r="R994" s="113" t="s">
        <v>43</v>
      </c>
      <c r="S994" s="101" t="str">
        <f t="shared" si="16"/>
        <v>Ok</v>
      </c>
      <c r="T994" s="6">
        <f>IFERROR(VLOOKUP(D994,'[1]2020 год'!$C:$J,8,0),IFERROR(VLOOKUP(D994,'[1]2020 год'!$C:$J,7,0),""))</f>
        <v>15759</v>
      </c>
    </row>
    <row r="995" spans="1:20" ht="42.6" thickTop="1" thickBot="1" x14ac:dyDescent="0.3">
      <c r="A995" s="107">
        <v>991</v>
      </c>
      <c r="B995" s="108" t="s">
        <v>1086</v>
      </c>
      <c r="C995" s="108" t="s">
        <v>1286</v>
      </c>
      <c r="D995" s="108" t="s">
        <v>1088</v>
      </c>
      <c r="E995" s="124">
        <v>114229</v>
      </c>
      <c r="F995" s="109" t="s">
        <v>1230</v>
      </c>
      <c r="G995" s="110" t="s">
        <v>1230</v>
      </c>
      <c r="H995" s="110" t="s">
        <v>1230</v>
      </c>
      <c r="I995" s="111" t="s">
        <v>1333</v>
      </c>
      <c r="J995" s="110" t="s">
        <v>1210</v>
      </c>
      <c r="K995" s="110" t="s">
        <v>1230</v>
      </c>
      <c r="L995" s="112">
        <v>2</v>
      </c>
      <c r="M995" s="112">
        <v>0</v>
      </c>
      <c r="N995" s="112">
        <v>1</v>
      </c>
      <c r="O995" s="110" t="s">
        <v>1210</v>
      </c>
      <c r="P995" s="110" t="s">
        <v>1230</v>
      </c>
      <c r="Q995" s="117"/>
      <c r="R995" s="113" t="s">
        <v>43</v>
      </c>
      <c r="S995" s="101" t="str">
        <f t="shared" si="16"/>
        <v>Ok</v>
      </c>
      <c r="T995" s="6">
        <f>IFERROR(VLOOKUP(D995,'[1]2020 год'!$C:$J,8,0),IFERROR(VLOOKUP(D995,'[1]2020 год'!$C:$J,7,0),""))</f>
        <v>114229</v>
      </c>
    </row>
    <row r="996" spans="1:20" ht="42.6" thickTop="1" thickBot="1" x14ac:dyDescent="0.3">
      <c r="A996" s="107">
        <v>992</v>
      </c>
      <c r="B996" s="108" t="s">
        <v>1086</v>
      </c>
      <c r="C996" s="108" t="s">
        <v>1285</v>
      </c>
      <c r="D996" s="108" t="s">
        <v>1089</v>
      </c>
      <c r="E996" s="124">
        <v>17442</v>
      </c>
      <c r="F996" s="109" t="s">
        <v>1230</v>
      </c>
      <c r="G996" s="110" t="s">
        <v>1230</v>
      </c>
      <c r="H996" s="110" t="s">
        <v>1230</v>
      </c>
      <c r="I996" s="111" t="s">
        <v>1333</v>
      </c>
      <c r="J996" s="110" t="s">
        <v>1210</v>
      </c>
      <c r="K996" s="110" t="s">
        <v>1230</v>
      </c>
      <c r="L996" s="112">
        <v>3</v>
      </c>
      <c r="M996" s="112">
        <v>0</v>
      </c>
      <c r="N996" s="112">
        <v>1</v>
      </c>
      <c r="O996" s="110" t="s">
        <v>1210</v>
      </c>
      <c r="P996" s="110" t="s">
        <v>1230</v>
      </c>
      <c r="Q996" s="117"/>
      <c r="R996" s="113" t="s">
        <v>43</v>
      </c>
      <c r="S996" s="101" t="str">
        <f t="shared" si="16"/>
        <v>Ok</v>
      </c>
      <c r="T996" s="6">
        <f>IFERROR(VLOOKUP(D996,'[1]2020 год'!$C:$J,8,0),IFERROR(VLOOKUP(D996,'[1]2020 год'!$C:$J,7,0),""))</f>
        <v>17442</v>
      </c>
    </row>
    <row r="997" spans="1:20" ht="42.6" thickTop="1" thickBot="1" x14ac:dyDescent="0.3">
      <c r="A997" s="107">
        <v>993</v>
      </c>
      <c r="B997" s="108" t="s">
        <v>1086</v>
      </c>
      <c r="C997" s="108" t="s">
        <v>1285</v>
      </c>
      <c r="D997" s="108" t="s">
        <v>1090</v>
      </c>
      <c r="E997" s="124">
        <v>10885</v>
      </c>
      <c r="F997" s="109" t="s">
        <v>1230</v>
      </c>
      <c r="G997" s="110" t="s">
        <v>1230</v>
      </c>
      <c r="H997" s="110" t="s">
        <v>1230</v>
      </c>
      <c r="I997" s="111" t="s">
        <v>1333</v>
      </c>
      <c r="J997" s="110" t="s">
        <v>1210</v>
      </c>
      <c r="K997" s="110" t="s">
        <v>1230</v>
      </c>
      <c r="L997" s="112">
        <v>3</v>
      </c>
      <c r="M997" s="112">
        <v>0</v>
      </c>
      <c r="N997" s="112">
        <v>1</v>
      </c>
      <c r="O997" s="110" t="s">
        <v>1210</v>
      </c>
      <c r="P997" s="110" t="s">
        <v>1230</v>
      </c>
      <c r="Q997" s="117"/>
      <c r="R997" s="113" t="s">
        <v>43</v>
      </c>
      <c r="S997" s="101" t="str">
        <f t="shared" si="16"/>
        <v>Ok</v>
      </c>
      <c r="T997" s="6">
        <f>IFERROR(VLOOKUP(D997,'[1]2020 год'!$C:$J,8,0),IFERROR(VLOOKUP(D997,'[1]2020 год'!$C:$J,7,0),""))</f>
        <v>10885</v>
      </c>
    </row>
    <row r="998" spans="1:20" ht="42.6" thickTop="1" thickBot="1" x14ac:dyDescent="0.3">
      <c r="A998" s="107">
        <v>994</v>
      </c>
      <c r="B998" s="108" t="s">
        <v>1086</v>
      </c>
      <c r="C998" s="108" t="s">
        <v>1285</v>
      </c>
      <c r="D998" s="108" t="s">
        <v>1091</v>
      </c>
      <c r="E998" s="124">
        <v>10643</v>
      </c>
      <c r="F998" s="109" t="s">
        <v>1230</v>
      </c>
      <c r="G998" s="110" t="s">
        <v>1230</v>
      </c>
      <c r="H998" s="110" t="s">
        <v>1230</v>
      </c>
      <c r="I998" s="111" t="s">
        <v>1333</v>
      </c>
      <c r="J998" s="110" t="s">
        <v>1210</v>
      </c>
      <c r="K998" s="110" t="s">
        <v>1230</v>
      </c>
      <c r="L998" s="112">
        <v>3</v>
      </c>
      <c r="M998" s="112">
        <v>0</v>
      </c>
      <c r="N998" s="112">
        <v>1</v>
      </c>
      <c r="O998" s="110" t="s">
        <v>1210</v>
      </c>
      <c r="P998" s="110" t="s">
        <v>1230</v>
      </c>
      <c r="Q998" s="117"/>
      <c r="R998" s="113" t="s">
        <v>43</v>
      </c>
      <c r="S998" s="101" t="str">
        <f t="shared" si="16"/>
        <v>Ok</v>
      </c>
      <c r="T998" s="6">
        <f>IFERROR(VLOOKUP(D998,'[1]2020 год'!$C:$J,8,0),IFERROR(VLOOKUP(D998,'[1]2020 год'!$C:$J,7,0),""))</f>
        <v>10643</v>
      </c>
    </row>
    <row r="999" spans="1:20" ht="42.6" thickTop="1" thickBot="1" x14ac:dyDescent="0.3">
      <c r="A999" s="107">
        <v>995</v>
      </c>
      <c r="B999" s="108" t="s">
        <v>1086</v>
      </c>
      <c r="C999" s="108" t="s">
        <v>1285</v>
      </c>
      <c r="D999" s="108" t="s">
        <v>1092</v>
      </c>
      <c r="E999" s="124">
        <v>13903</v>
      </c>
      <c r="F999" s="109" t="s">
        <v>1230</v>
      </c>
      <c r="G999" s="110" t="s">
        <v>1230</v>
      </c>
      <c r="H999" s="110" t="s">
        <v>1230</v>
      </c>
      <c r="I999" s="111" t="s">
        <v>1333</v>
      </c>
      <c r="J999" s="110" t="s">
        <v>1210</v>
      </c>
      <c r="K999" s="110" t="s">
        <v>1230</v>
      </c>
      <c r="L999" s="112">
        <v>3</v>
      </c>
      <c r="M999" s="112">
        <v>0</v>
      </c>
      <c r="N999" s="112">
        <v>1</v>
      </c>
      <c r="O999" s="110" t="s">
        <v>1210</v>
      </c>
      <c r="P999" s="110" t="s">
        <v>1230</v>
      </c>
      <c r="Q999" s="117"/>
      <c r="R999" s="113" t="s">
        <v>43</v>
      </c>
      <c r="S999" s="101" t="str">
        <f t="shared" si="16"/>
        <v>Ok</v>
      </c>
      <c r="T999" s="6">
        <f>IFERROR(VLOOKUP(D999,'[1]2020 год'!$C:$J,8,0),IFERROR(VLOOKUP(D999,'[1]2020 год'!$C:$J,7,0),""))</f>
        <v>13903</v>
      </c>
    </row>
    <row r="1000" spans="1:20" ht="42.6" thickTop="1" thickBot="1" x14ac:dyDescent="0.3">
      <c r="A1000" s="107">
        <v>996</v>
      </c>
      <c r="B1000" s="108" t="s">
        <v>1086</v>
      </c>
      <c r="C1000" s="108" t="s">
        <v>1286</v>
      </c>
      <c r="D1000" s="108" t="s">
        <v>1093</v>
      </c>
      <c r="E1000" s="124">
        <v>627870</v>
      </c>
      <c r="F1000" s="109" t="s">
        <v>1230</v>
      </c>
      <c r="G1000" s="110" t="s">
        <v>1230</v>
      </c>
      <c r="H1000" s="110" t="s">
        <v>1230</v>
      </c>
      <c r="I1000" s="111" t="s">
        <v>1333</v>
      </c>
      <c r="J1000" s="110" t="s">
        <v>1210</v>
      </c>
      <c r="K1000" s="110" t="s">
        <v>1230</v>
      </c>
      <c r="L1000" s="112">
        <v>2</v>
      </c>
      <c r="M1000" s="112">
        <v>0</v>
      </c>
      <c r="N1000" s="112">
        <v>1</v>
      </c>
      <c r="O1000" s="110" t="s">
        <v>1210</v>
      </c>
      <c r="P1000" s="110" t="s">
        <v>1230</v>
      </c>
      <c r="Q1000" s="117"/>
      <c r="R1000" s="113" t="s">
        <v>43</v>
      </c>
      <c r="S1000" s="101" t="str">
        <f t="shared" si="16"/>
        <v>Ok</v>
      </c>
      <c r="T1000" s="6">
        <f>IFERROR(VLOOKUP(D1000,'[1]2020 год'!$C:$J,8,0),IFERROR(VLOOKUP(D1000,'[1]2020 год'!$C:$J,7,0),""))</f>
        <v>627870</v>
      </c>
    </row>
    <row r="1001" spans="1:20" ht="42.6" thickTop="1" thickBot="1" x14ac:dyDescent="0.3">
      <c r="A1001" s="107">
        <v>997</v>
      </c>
      <c r="B1001" s="108" t="s">
        <v>1086</v>
      </c>
      <c r="C1001" s="108" t="s">
        <v>1285</v>
      </c>
      <c r="D1001" s="108" t="s">
        <v>1094</v>
      </c>
      <c r="E1001" s="124">
        <v>11402</v>
      </c>
      <c r="F1001" s="109" t="s">
        <v>1230</v>
      </c>
      <c r="G1001" s="110" t="s">
        <v>1230</v>
      </c>
      <c r="H1001" s="110" t="s">
        <v>1230</v>
      </c>
      <c r="I1001" s="111" t="s">
        <v>1333</v>
      </c>
      <c r="J1001" s="110" t="s">
        <v>1210</v>
      </c>
      <c r="K1001" s="110" t="s">
        <v>1230</v>
      </c>
      <c r="L1001" s="112">
        <v>3</v>
      </c>
      <c r="M1001" s="112">
        <v>0</v>
      </c>
      <c r="N1001" s="112">
        <v>1</v>
      </c>
      <c r="O1001" s="110" t="s">
        <v>1210</v>
      </c>
      <c r="P1001" s="110" t="s">
        <v>1230</v>
      </c>
      <c r="Q1001" s="117"/>
      <c r="R1001" s="113" t="s">
        <v>43</v>
      </c>
      <c r="S1001" s="101" t="str">
        <f t="shared" si="16"/>
        <v>Ok</v>
      </c>
      <c r="T1001" s="6">
        <f>IFERROR(VLOOKUP(D1001,'[1]2020 год'!$C:$J,8,0),IFERROR(VLOOKUP(D1001,'[1]2020 год'!$C:$J,7,0),""))</f>
        <v>11402</v>
      </c>
    </row>
    <row r="1002" spans="1:20" ht="42.6" thickTop="1" thickBot="1" x14ac:dyDescent="0.3">
      <c r="A1002" s="107">
        <v>998</v>
      </c>
      <c r="B1002" s="108" t="s">
        <v>1095</v>
      </c>
      <c r="C1002" s="108" t="s">
        <v>1285</v>
      </c>
      <c r="D1002" s="108" t="s">
        <v>1096</v>
      </c>
      <c r="E1002" s="124">
        <v>39046</v>
      </c>
      <c r="F1002" s="109" t="s">
        <v>1230</v>
      </c>
      <c r="G1002" s="110" t="s">
        <v>1230</v>
      </c>
      <c r="H1002" s="110" t="s">
        <v>1230</v>
      </c>
      <c r="I1002" s="111" t="s">
        <v>1333</v>
      </c>
      <c r="J1002" s="110" t="s">
        <v>1210</v>
      </c>
      <c r="K1002" s="110" t="s">
        <v>1230</v>
      </c>
      <c r="L1002" s="112">
        <v>3</v>
      </c>
      <c r="M1002" s="112">
        <v>0</v>
      </c>
      <c r="N1002" s="112">
        <v>1</v>
      </c>
      <c r="O1002" s="110" t="s">
        <v>1210</v>
      </c>
      <c r="P1002" s="110" t="s">
        <v>1230</v>
      </c>
      <c r="Q1002" s="117"/>
      <c r="R1002" s="113" t="s">
        <v>47</v>
      </c>
      <c r="S1002" s="101" t="str">
        <f t="shared" si="16"/>
        <v>Ok</v>
      </c>
      <c r="T1002" s="6">
        <f>IFERROR(VLOOKUP(D1002,'[1]2020 год'!$C:$J,8,0),IFERROR(VLOOKUP(D1002,'[1]2020 год'!$C:$J,7,0),""))</f>
        <v>39046</v>
      </c>
    </row>
    <row r="1003" spans="1:20" ht="42.6" thickTop="1" thickBot="1" x14ac:dyDescent="0.3">
      <c r="A1003" s="107">
        <v>999</v>
      </c>
      <c r="B1003" s="108" t="s">
        <v>1095</v>
      </c>
      <c r="C1003" s="108" t="s">
        <v>1285</v>
      </c>
      <c r="D1003" s="108" t="s">
        <v>1097</v>
      </c>
      <c r="E1003" s="124">
        <v>15946</v>
      </c>
      <c r="F1003" s="109" t="s">
        <v>1230</v>
      </c>
      <c r="G1003" s="110" t="s">
        <v>1230</v>
      </c>
      <c r="H1003" s="110" t="s">
        <v>1230</v>
      </c>
      <c r="I1003" s="111" t="s">
        <v>1333</v>
      </c>
      <c r="J1003" s="110" t="s">
        <v>1210</v>
      </c>
      <c r="K1003" s="110" t="s">
        <v>1230</v>
      </c>
      <c r="L1003" s="112">
        <v>3</v>
      </c>
      <c r="M1003" s="112">
        <v>0</v>
      </c>
      <c r="N1003" s="112">
        <v>1</v>
      </c>
      <c r="O1003" s="110" t="s">
        <v>1210</v>
      </c>
      <c r="P1003" s="110" t="s">
        <v>1230</v>
      </c>
      <c r="Q1003" s="117"/>
      <c r="R1003" s="113" t="s">
        <v>47</v>
      </c>
      <c r="S1003" s="101" t="str">
        <f t="shared" si="16"/>
        <v>Ok</v>
      </c>
      <c r="T1003" s="6">
        <f>IFERROR(VLOOKUP(D1003,'[1]2020 год'!$C:$J,8,0),IFERROR(VLOOKUP(D1003,'[1]2020 год'!$C:$J,7,0),""))</f>
        <v>15946</v>
      </c>
    </row>
    <row r="1004" spans="1:20" ht="42.6" thickTop="1" thickBot="1" x14ac:dyDescent="0.3">
      <c r="A1004" s="107">
        <v>1000</v>
      </c>
      <c r="B1004" s="108" t="s">
        <v>1095</v>
      </c>
      <c r="C1004" s="108" t="s">
        <v>1285</v>
      </c>
      <c r="D1004" s="108" t="s">
        <v>1098</v>
      </c>
      <c r="E1004" s="124">
        <v>15314</v>
      </c>
      <c r="F1004" s="109" t="s">
        <v>1230</v>
      </c>
      <c r="G1004" s="110" t="s">
        <v>1230</v>
      </c>
      <c r="H1004" s="110" t="s">
        <v>1230</v>
      </c>
      <c r="I1004" s="111" t="s">
        <v>1333</v>
      </c>
      <c r="J1004" s="110" t="s">
        <v>1210</v>
      </c>
      <c r="K1004" s="110" t="s">
        <v>1230</v>
      </c>
      <c r="L1004" s="112">
        <v>3</v>
      </c>
      <c r="M1004" s="112">
        <v>0</v>
      </c>
      <c r="N1004" s="112">
        <v>1</v>
      </c>
      <c r="O1004" s="110" t="s">
        <v>1210</v>
      </c>
      <c r="P1004" s="110" t="s">
        <v>1230</v>
      </c>
      <c r="Q1004" s="117"/>
      <c r="R1004" s="113" t="s">
        <v>47</v>
      </c>
      <c r="S1004" s="101" t="str">
        <f t="shared" si="16"/>
        <v>Ok</v>
      </c>
      <c r="T1004" s="6">
        <f>IFERROR(VLOOKUP(D1004,'[1]2020 год'!$C:$J,8,0),IFERROR(VLOOKUP(D1004,'[1]2020 год'!$C:$J,7,0),""))</f>
        <v>15314</v>
      </c>
    </row>
    <row r="1005" spans="1:20" ht="42.6" thickTop="1" thickBot="1" x14ac:dyDescent="0.3">
      <c r="A1005" s="107">
        <v>1001</v>
      </c>
      <c r="B1005" s="108" t="s">
        <v>1095</v>
      </c>
      <c r="C1005" s="108" t="s">
        <v>1285</v>
      </c>
      <c r="D1005" s="108" t="s">
        <v>1099</v>
      </c>
      <c r="E1005" s="124">
        <v>12889</v>
      </c>
      <c r="F1005" s="109" t="s">
        <v>1230</v>
      </c>
      <c r="G1005" s="110" t="s">
        <v>1230</v>
      </c>
      <c r="H1005" s="110" t="s">
        <v>1230</v>
      </c>
      <c r="I1005" s="111" t="s">
        <v>1333</v>
      </c>
      <c r="J1005" s="110" t="s">
        <v>1210</v>
      </c>
      <c r="K1005" s="110" t="s">
        <v>1230</v>
      </c>
      <c r="L1005" s="112">
        <v>3</v>
      </c>
      <c r="M1005" s="112">
        <v>0</v>
      </c>
      <c r="N1005" s="112">
        <v>1</v>
      </c>
      <c r="O1005" s="110" t="s">
        <v>1210</v>
      </c>
      <c r="P1005" s="110" t="s">
        <v>1230</v>
      </c>
      <c r="Q1005" s="117"/>
      <c r="R1005" s="113" t="s">
        <v>47</v>
      </c>
      <c r="S1005" s="101" t="str">
        <f t="shared" si="16"/>
        <v>Ok</v>
      </c>
      <c r="T1005" s="6">
        <f>IFERROR(VLOOKUP(D1005,'[1]2020 год'!$C:$J,8,0),IFERROR(VLOOKUP(D1005,'[1]2020 год'!$C:$J,7,0),""))</f>
        <v>12889</v>
      </c>
    </row>
    <row r="1006" spans="1:20" ht="42.6" thickTop="1" thickBot="1" x14ac:dyDescent="0.3">
      <c r="A1006" s="107">
        <v>1002</v>
      </c>
      <c r="B1006" s="108" t="s">
        <v>1095</v>
      </c>
      <c r="C1006" s="108" t="s">
        <v>1286</v>
      </c>
      <c r="D1006" s="108" t="s">
        <v>1100</v>
      </c>
      <c r="E1006" s="124">
        <v>246607</v>
      </c>
      <c r="F1006" s="109" t="s">
        <v>1230</v>
      </c>
      <c r="G1006" s="110" t="s">
        <v>1230</v>
      </c>
      <c r="H1006" s="110" t="s">
        <v>1230</v>
      </c>
      <c r="I1006" s="111" t="s">
        <v>1333</v>
      </c>
      <c r="J1006" s="110" t="s">
        <v>1210</v>
      </c>
      <c r="K1006" s="110" t="s">
        <v>1230</v>
      </c>
      <c r="L1006" s="112">
        <v>3</v>
      </c>
      <c r="M1006" s="112">
        <v>0</v>
      </c>
      <c r="N1006" s="112">
        <v>1</v>
      </c>
      <c r="O1006" s="110" t="s">
        <v>1210</v>
      </c>
      <c r="P1006" s="110" t="s">
        <v>1230</v>
      </c>
      <c r="Q1006" s="117"/>
      <c r="R1006" s="113" t="s">
        <v>47</v>
      </c>
      <c r="S1006" s="101" t="str">
        <f t="shared" si="16"/>
        <v>Ok</v>
      </c>
      <c r="T1006" s="6">
        <f>IFERROR(VLOOKUP(D1006,'[1]2020 год'!$C:$J,8,0),IFERROR(VLOOKUP(D1006,'[1]2020 год'!$C:$J,7,0),""))</f>
        <v>246607</v>
      </c>
    </row>
    <row r="1007" spans="1:20" ht="42.6" thickTop="1" thickBot="1" x14ac:dyDescent="0.3">
      <c r="A1007" s="107">
        <v>1003</v>
      </c>
      <c r="B1007" s="108" t="s">
        <v>1095</v>
      </c>
      <c r="C1007" s="108" t="s">
        <v>1285</v>
      </c>
      <c r="D1007" s="108" t="s">
        <v>1101</v>
      </c>
      <c r="E1007" s="124">
        <v>18159</v>
      </c>
      <c r="F1007" s="109" t="s">
        <v>1230</v>
      </c>
      <c r="G1007" s="110" t="s">
        <v>1230</v>
      </c>
      <c r="H1007" s="110" t="s">
        <v>1230</v>
      </c>
      <c r="I1007" s="111" t="s">
        <v>1333</v>
      </c>
      <c r="J1007" s="110" t="s">
        <v>1210</v>
      </c>
      <c r="K1007" s="110" t="s">
        <v>1230</v>
      </c>
      <c r="L1007" s="112">
        <v>3</v>
      </c>
      <c r="M1007" s="112">
        <v>0</v>
      </c>
      <c r="N1007" s="112">
        <v>1</v>
      </c>
      <c r="O1007" s="110" t="s">
        <v>1210</v>
      </c>
      <c r="P1007" s="110" t="s">
        <v>1230</v>
      </c>
      <c r="Q1007" s="117"/>
      <c r="R1007" s="113" t="s">
        <v>47</v>
      </c>
      <c r="S1007" s="101" t="str">
        <f t="shared" si="16"/>
        <v>Ok</v>
      </c>
      <c r="T1007" s="6">
        <f>IFERROR(VLOOKUP(D1007,'[1]2020 год'!$C:$J,8,0),IFERROR(VLOOKUP(D1007,'[1]2020 год'!$C:$J,7,0),""))</f>
        <v>18159</v>
      </c>
    </row>
    <row r="1008" spans="1:20" ht="42.6" thickTop="1" thickBot="1" x14ac:dyDescent="0.3">
      <c r="A1008" s="107">
        <v>1004</v>
      </c>
      <c r="B1008" s="108" t="s">
        <v>1095</v>
      </c>
      <c r="C1008" s="108" t="s">
        <v>1285</v>
      </c>
      <c r="D1008" s="108" t="s">
        <v>1102</v>
      </c>
      <c r="E1008" s="124">
        <v>23816</v>
      </c>
      <c r="F1008" s="109" t="s">
        <v>1230</v>
      </c>
      <c r="G1008" s="110" t="s">
        <v>1230</v>
      </c>
      <c r="H1008" s="110" t="s">
        <v>1230</v>
      </c>
      <c r="I1008" s="111" t="s">
        <v>1333</v>
      </c>
      <c r="J1008" s="110" t="s">
        <v>1210</v>
      </c>
      <c r="K1008" s="110" t="s">
        <v>1230</v>
      </c>
      <c r="L1008" s="112">
        <v>3</v>
      </c>
      <c r="M1008" s="112">
        <v>0</v>
      </c>
      <c r="N1008" s="112">
        <v>1</v>
      </c>
      <c r="O1008" s="110" t="s">
        <v>1210</v>
      </c>
      <c r="P1008" s="110" t="s">
        <v>1230</v>
      </c>
      <c r="Q1008" s="117"/>
      <c r="R1008" s="113" t="s">
        <v>47</v>
      </c>
      <c r="S1008" s="101" t="str">
        <f t="shared" si="16"/>
        <v>Ok</v>
      </c>
      <c r="T1008" s="6">
        <f>IFERROR(VLOOKUP(D1008,'[1]2020 год'!$C:$J,8,0),IFERROR(VLOOKUP(D1008,'[1]2020 год'!$C:$J,7,0),""))</f>
        <v>23816</v>
      </c>
    </row>
    <row r="1009" spans="1:20" ht="42.6" thickTop="1" thickBot="1" x14ac:dyDescent="0.3">
      <c r="A1009" s="107">
        <v>1005</v>
      </c>
      <c r="B1009" s="108" t="s">
        <v>1095</v>
      </c>
      <c r="C1009" s="108" t="s">
        <v>1285</v>
      </c>
      <c r="D1009" s="108" t="s">
        <v>1103</v>
      </c>
      <c r="E1009" s="124">
        <v>11577</v>
      </c>
      <c r="F1009" s="109" t="s">
        <v>1230</v>
      </c>
      <c r="G1009" s="110" t="s">
        <v>1230</v>
      </c>
      <c r="H1009" s="110" t="s">
        <v>1230</v>
      </c>
      <c r="I1009" s="111" t="s">
        <v>1333</v>
      </c>
      <c r="J1009" s="110" t="s">
        <v>1210</v>
      </c>
      <c r="K1009" s="110" t="s">
        <v>1230</v>
      </c>
      <c r="L1009" s="112">
        <v>3</v>
      </c>
      <c r="M1009" s="112">
        <v>0</v>
      </c>
      <c r="N1009" s="112">
        <v>1</v>
      </c>
      <c r="O1009" s="110" t="s">
        <v>1210</v>
      </c>
      <c r="P1009" s="110" t="s">
        <v>1230</v>
      </c>
      <c r="Q1009" s="117"/>
      <c r="R1009" s="113" t="s">
        <v>47</v>
      </c>
      <c r="S1009" s="101" t="str">
        <f t="shared" si="16"/>
        <v>Ok</v>
      </c>
      <c r="T1009" s="6">
        <f>IFERROR(VLOOKUP(D1009,'[1]2020 год'!$C:$J,8,0),IFERROR(VLOOKUP(D1009,'[1]2020 год'!$C:$J,7,0),""))</f>
        <v>11577</v>
      </c>
    </row>
    <row r="1010" spans="1:20" ht="42.6" thickTop="1" thickBot="1" x14ac:dyDescent="0.3">
      <c r="A1010" s="107">
        <v>1006</v>
      </c>
      <c r="B1010" s="108" t="s">
        <v>1095</v>
      </c>
      <c r="C1010" s="108" t="s">
        <v>1286</v>
      </c>
      <c r="D1010" s="108" t="s">
        <v>1104</v>
      </c>
      <c r="E1010" s="124">
        <v>617473</v>
      </c>
      <c r="F1010" s="109" t="s">
        <v>1230</v>
      </c>
      <c r="G1010" s="110" t="s">
        <v>1230</v>
      </c>
      <c r="H1010" s="110" t="s">
        <v>1230</v>
      </c>
      <c r="I1010" s="111" t="s">
        <v>1333</v>
      </c>
      <c r="J1010" s="110" t="s">
        <v>1210</v>
      </c>
      <c r="K1010" s="110" t="s">
        <v>1230</v>
      </c>
      <c r="L1010" s="112">
        <v>3</v>
      </c>
      <c r="M1010" s="112">
        <v>0</v>
      </c>
      <c r="N1010" s="112">
        <v>1</v>
      </c>
      <c r="O1010" s="110" t="s">
        <v>1210</v>
      </c>
      <c r="P1010" s="110" t="s">
        <v>1230</v>
      </c>
      <c r="Q1010" s="117"/>
      <c r="R1010" s="113" t="s">
        <v>47</v>
      </c>
      <c r="S1010" s="101" t="str">
        <f t="shared" si="16"/>
        <v>Ok</v>
      </c>
      <c r="T1010" s="6">
        <f>IFERROR(VLOOKUP(D1010,'[1]2020 год'!$C:$J,8,0),IFERROR(VLOOKUP(D1010,'[1]2020 год'!$C:$J,7,0),""))</f>
        <v>617473</v>
      </c>
    </row>
    <row r="1011" spans="1:20" ht="42.6" thickTop="1" thickBot="1" x14ac:dyDescent="0.3">
      <c r="A1011" s="107">
        <v>1007</v>
      </c>
      <c r="B1011" s="108" t="s">
        <v>1095</v>
      </c>
      <c r="C1011" s="108" t="s">
        <v>1285</v>
      </c>
      <c r="D1011" s="108" t="s">
        <v>1105</v>
      </c>
      <c r="E1011" s="124">
        <v>11750</v>
      </c>
      <c r="F1011" s="109" t="s">
        <v>1230</v>
      </c>
      <c r="G1011" s="110" t="s">
        <v>1230</v>
      </c>
      <c r="H1011" s="110" t="s">
        <v>1230</v>
      </c>
      <c r="I1011" s="111" t="s">
        <v>1333</v>
      </c>
      <c r="J1011" s="110" t="s">
        <v>1210</v>
      </c>
      <c r="K1011" s="110" t="s">
        <v>1230</v>
      </c>
      <c r="L1011" s="112">
        <v>3</v>
      </c>
      <c r="M1011" s="112">
        <v>0</v>
      </c>
      <c r="N1011" s="112">
        <v>1</v>
      </c>
      <c r="O1011" s="110" t="s">
        <v>1210</v>
      </c>
      <c r="P1011" s="110" t="s">
        <v>1230</v>
      </c>
      <c r="Q1011" s="117"/>
      <c r="R1011" s="113" t="s">
        <v>47</v>
      </c>
      <c r="S1011" s="101" t="str">
        <f t="shared" si="16"/>
        <v>Ok</v>
      </c>
      <c r="T1011" s="6">
        <f>IFERROR(VLOOKUP(D1011,'[1]2020 год'!$C:$J,8,0),IFERROR(VLOOKUP(D1011,'[1]2020 год'!$C:$J,7,0),""))</f>
        <v>11750</v>
      </c>
    </row>
    <row r="1012" spans="1:20" ht="42.6" thickTop="1" thickBot="1" x14ac:dyDescent="0.3">
      <c r="A1012" s="107">
        <v>1008</v>
      </c>
      <c r="B1012" s="108" t="s">
        <v>1095</v>
      </c>
      <c r="C1012" s="108" t="s">
        <v>1285</v>
      </c>
      <c r="D1012" s="108" t="s">
        <v>1106</v>
      </c>
      <c r="E1012" s="124">
        <v>11015</v>
      </c>
      <c r="F1012" s="109" t="s">
        <v>1230</v>
      </c>
      <c r="G1012" s="110" t="s">
        <v>1230</v>
      </c>
      <c r="H1012" s="110" t="s">
        <v>1230</v>
      </c>
      <c r="I1012" s="111" t="s">
        <v>1333</v>
      </c>
      <c r="J1012" s="110" t="s">
        <v>1210</v>
      </c>
      <c r="K1012" s="110" t="s">
        <v>1230</v>
      </c>
      <c r="L1012" s="112">
        <v>3</v>
      </c>
      <c r="M1012" s="112">
        <v>0</v>
      </c>
      <c r="N1012" s="112">
        <v>1</v>
      </c>
      <c r="O1012" s="110" t="s">
        <v>1210</v>
      </c>
      <c r="P1012" s="110" t="s">
        <v>1230</v>
      </c>
      <c r="Q1012" s="117"/>
      <c r="R1012" s="113" t="s">
        <v>47</v>
      </c>
      <c r="S1012" s="101" t="str">
        <f t="shared" si="16"/>
        <v>Ok</v>
      </c>
      <c r="T1012" s="6">
        <f>IFERROR(VLOOKUP(D1012,'[1]2020 год'!$C:$J,8,0),IFERROR(VLOOKUP(D1012,'[1]2020 год'!$C:$J,7,0),""))</f>
        <v>11015</v>
      </c>
    </row>
    <row r="1013" spans="1:20" ht="42.6" thickTop="1" thickBot="1" x14ac:dyDescent="0.3">
      <c r="A1013" s="107">
        <v>1009</v>
      </c>
      <c r="B1013" s="108" t="s">
        <v>1107</v>
      </c>
      <c r="C1013" s="108" t="s">
        <v>1285</v>
      </c>
      <c r="D1013" s="108" t="s">
        <v>920</v>
      </c>
      <c r="E1013" s="124">
        <v>11832</v>
      </c>
      <c r="F1013" s="109" t="s">
        <v>1230</v>
      </c>
      <c r="G1013" s="110" t="s">
        <v>1230</v>
      </c>
      <c r="H1013" s="110" t="s">
        <v>1230</v>
      </c>
      <c r="I1013" s="111" t="s">
        <v>1333</v>
      </c>
      <c r="J1013" s="110" t="s">
        <v>1210</v>
      </c>
      <c r="K1013" s="110" t="s">
        <v>1230</v>
      </c>
      <c r="L1013" s="112">
        <v>3</v>
      </c>
      <c r="M1013" s="112">
        <v>0</v>
      </c>
      <c r="N1013" s="112">
        <v>1</v>
      </c>
      <c r="O1013" s="110" t="s">
        <v>1210</v>
      </c>
      <c r="P1013" s="110" t="s">
        <v>1230</v>
      </c>
      <c r="Q1013" s="117"/>
      <c r="R1013" s="113" t="s">
        <v>44</v>
      </c>
      <c r="S1013" s="101" t="str">
        <f t="shared" si="16"/>
        <v>Ok</v>
      </c>
      <c r="T1013" s="6">
        <f>IFERROR(VLOOKUP(D1013,'[1]2020 год'!$C:$J,8,0),IFERROR(VLOOKUP(D1013,'[1]2020 год'!$C:$J,7,0),""))</f>
        <v>11832</v>
      </c>
    </row>
    <row r="1014" spans="1:20" ht="42.6" thickTop="1" thickBot="1" x14ac:dyDescent="0.3">
      <c r="A1014" s="107">
        <v>1010</v>
      </c>
      <c r="B1014" s="108" t="s">
        <v>1107</v>
      </c>
      <c r="C1014" s="108" t="s">
        <v>1285</v>
      </c>
      <c r="D1014" s="108" t="s">
        <v>809</v>
      </c>
      <c r="E1014" s="124">
        <v>10112</v>
      </c>
      <c r="F1014" s="109" t="s">
        <v>1230</v>
      </c>
      <c r="G1014" s="110" t="s">
        <v>1230</v>
      </c>
      <c r="H1014" s="110" t="s">
        <v>1230</v>
      </c>
      <c r="I1014" s="111" t="s">
        <v>1333</v>
      </c>
      <c r="J1014" s="110" t="s">
        <v>1210</v>
      </c>
      <c r="K1014" s="110" t="s">
        <v>1230</v>
      </c>
      <c r="L1014" s="112">
        <v>3</v>
      </c>
      <c r="M1014" s="112">
        <v>0</v>
      </c>
      <c r="N1014" s="112">
        <v>1</v>
      </c>
      <c r="O1014" s="110" t="s">
        <v>1210</v>
      </c>
      <c r="P1014" s="110" t="s">
        <v>1230</v>
      </c>
      <c r="Q1014" s="117"/>
      <c r="R1014" s="113" t="s">
        <v>44</v>
      </c>
      <c r="S1014" s="101" t="str">
        <f t="shared" si="16"/>
        <v>Ok</v>
      </c>
      <c r="T1014" s="6">
        <f>IFERROR(VLOOKUP(D1014,'[1]2020 год'!$C:$J,8,0),IFERROR(VLOOKUP(D1014,'[1]2020 год'!$C:$J,7,0),""))</f>
        <v>10112</v>
      </c>
    </row>
    <row r="1015" spans="1:20" ht="42.6" thickTop="1" thickBot="1" x14ac:dyDescent="0.3">
      <c r="A1015" s="107">
        <v>1011</v>
      </c>
      <c r="B1015" s="108" t="s">
        <v>1107</v>
      </c>
      <c r="C1015" s="108" t="s">
        <v>1285</v>
      </c>
      <c r="D1015" s="108" t="s">
        <v>1108</v>
      </c>
      <c r="E1015" s="124">
        <v>19756</v>
      </c>
      <c r="F1015" s="109" t="s">
        <v>1230</v>
      </c>
      <c r="G1015" s="110" t="s">
        <v>1230</v>
      </c>
      <c r="H1015" s="110" t="s">
        <v>1230</v>
      </c>
      <c r="I1015" s="111" t="s">
        <v>1333</v>
      </c>
      <c r="J1015" s="110" t="s">
        <v>1210</v>
      </c>
      <c r="K1015" s="110" t="s">
        <v>1230</v>
      </c>
      <c r="L1015" s="112">
        <v>3</v>
      </c>
      <c r="M1015" s="112">
        <v>0</v>
      </c>
      <c r="N1015" s="112">
        <v>1</v>
      </c>
      <c r="O1015" s="110" t="s">
        <v>1210</v>
      </c>
      <c r="P1015" s="110" t="s">
        <v>1230</v>
      </c>
      <c r="Q1015" s="117"/>
      <c r="R1015" s="113" t="s">
        <v>44</v>
      </c>
      <c r="S1015" s="101" t="str">
        <f t="shared" si="16"/>
        <v>Ok</v>
      </c>
      <c r="T1015" s="6">
        <f>IFERROR(VLOOKUP(D1015,'[1]2020 год'!$C:$J,8,0),IFERROR(VLOOKUP(D1015,'[1]2020 год'!$C:$J,7,0),""))</f>
        <v>19756</v>
      </c>
    </row>
    <row r="1016" spans="1:20" ht="42.6" thickTop="1" thickBot="1" x14ac:dyDescent="0.3">
      <c r="A1016" s="107">
        <v>1012</v>
      </c>
      <c r="B1016" s="108" t="s">
        <v>1107</v>
      </c>
      <c r="C1016" s="108" t="s">
        <v>1285</v>
      </c>
      <c r="D1016" s="108" t="s">
        <v>1109</v>
      </c>
      <c r="E1016" s="124">
        <v>66720</v>
      </c>
      <c r="F1016" s="109" t="s">
        <v>1230</v>
      </c>
      <c r="G1016" s="110" t="s">
        <v>1230</v>
      </c>
      <c r="H1016" s="110" t="s">
        <v>1230</v>
      </c>
      <c r="I1016" s="111" t="s">
        <v>1333</v>
      </c>
      <c r="J1016" s="110" t="s">
        <v>1210</v>
      </c>
      <c r="K1016" s="110" t="s">
        <v>1230</v>
      </c>
      <c r="L1016" s="112">
        <v>3</v>
      </c>
      <c r="M1016" s="112">
        <v>0</v>
      </c>
      <c r="N1016" s="112">
        <v>1</v>
      </c>
      <c r="O1016" s="110" t="s">
        <v>1210</v>
      </c>
      <c r="P1016" s="110" t="s">
        <v>1230</v>
      </c>
      <c r="Q1016" s="117"/>
      <c r="R1016" s="113" t="s">
        <v>44</v>
      </c>
      <c r="S1016" s="101" t="str">
        <f t="shared" si="16"/>
        <v>Ok</v>
      </c>
      <c r="T1016" s="6">
        <f>IFERROR(VLOOKUP(D1016,'[1]2020 год'!$C:$J,8,0),IFERROR(VLOOKUP(D1016,'[1]2020 год'!$C:$J,7,0),""))</f>
        <v>66720</v>
      </c>
    </row>
    <row r="1017" spans="1:20" ht="42.6" thickTop="1" thickBot="1" x14ac:dyDescent="0.3">
      <c r="A1017" s="107">
        <v>1013</v>
      </c>
      <c r="B1017" s="108" t="s">
        <v>1107</v>
      </c>
      <c r="C1017" s="108" t="s">
        <v>1285</v>
      </c>
      <c r="D1017" s="108" t="s">
        <v>1110</v>
      </c>
      <c r="E1017" s="124">
        <v>44582</v>
      </c>
      <c r="F1017" s="109" t="s">
        <v>1230</v>
      </c>
      <c r="G1017" s="110" t="s">
        <v>1230</v>
      </c>
      <c r="H1017" s="110" t="s">
        <v>1230</v>
      </c>
      <c r="I1017" s="111" t="s">
        <v>1333</v>
      </c>
      <c r="J1017" s="110" t="s">
        <v>1210</v>
      </c>
      <c r="K1017" s="110" t="s">
        <v>1230</v>
      </c>
      <c r="L1017" s="112">
        <v>3</v>
      </c>
      <c r="M1017" s="112">
        <v>0</v>
      </c>
      <c r="N1017" s="112">
        <v>1</v>
      </c>
      <c r="O1017" s="110" t="s">
        <v>1210</v>
      </c>
      <c r="P1017" s="110" t="s">
        <v>1230</v>
      </c>
      <c r="Q1017" s="117"/>
      <c r="R1017" s="113" t="s">
        <v>44</v>
      </c>
      <c r="S1017" s="101" t="str">
        <f t="shared" si="16"/>
        <v>Ok</v>
      </c>
      <c r="T1017" s="6">
        <f>IFERROR(VLOOKUP(D1017,'[1]2020 год'!$C:$J,8,0),IFERROR(VLOOKUP(D1017,'[1]2020 год'!$C:$J,7,0),""))</f>
        <v>44582</v>
      </c>
    </row>
    <row r="1018" spans="1:20" ht="42.6" thickTop="1" thickBot="1" x14ac:dyDescent="0.3">
      <c r="A1018" s="107">
        <v>1014</v>
      </c>
      <c r="B1018" s="108" t="s">
        <v>1107</v>
      </c>
      <c r="C1018" s="108" t="s">
        <v>1285</v>
      </c>
      <c r="D1018" s="108" t="s">
        <v>1111</v>
      </c>
      <c r="E1018" s="124">
        <v>40867</v>
      </c>
      <c r="F1018" s="109" t="s">
        <v>1230</v>
      </c>
      <c r="G1018" s="110" t="s">
        <v>1230</v>
      </c>
      <c r="H1018" s="110" t="s">
        <v>1230</v>
      </c>
      <c r="I1018" s="111" t="s">
        <v>1333</v>
      </c>
      <c r="J1018" s="110" t="s">
        <v>1210</v>
      </c>
      <c r="K1018" s="110" t="s">
        <v>1230</v>
      </c>
      <c r="L1018" s="112">
        <v>3</v>
      </c>
      <c r="M1018" s="112">
        <v>0</v>
      </c>
      <c r="N1018" s="112">
        <v>1</v>
      </c>
      <c r="O1018" s="110" t="s">
        <v>1210</v>
      </c>
      <c r="P1018" s="110" t="s">
        <v>1230</v>
      </c>
      <c r="Q1018" s="117"/>
      <c r="R1018" s="113" t="s">
        <v>44</v>
      </c>
      <c r="S1018" s="101" t="str">
        <f t="shared" si="16"/>
        <v>Ok</v>
      </c>
      <c r="T1018" s="6">
        <f>IFERROR(VLOOKUP(D1018,'[1]2020 год'!$C:$J,8,0),IFERROR(VLOOKUP(D1018,'[1]2020 год'!$C:$J,7,0),""))</f>
        <v>40867</v>
      </c>
    </row>
    <row r="1019" spans="1:20" ht="42.6" thickTop="1" thickBot="1" x14ac:dyDescent="0.3">
      <c r="A1019" s="107">
        <v>1015</v>
      </c>
      <c r="B1019" s="108" t="s">
        <v>1107</v>
      </c>
      <c r="C1019" s="108" t="s">
        <v>1285</v>
      </c>
      <c r="D1019" s="108" t="s">
        <v>1112</v>
      </c>
      <c r="E1019" s="124">
        <v>47332</v>
      </c>
      <c r="F1019" s="109" t="s">
        <v>1230</v>
      </c>
      <c r="G1019" s="110" t="s">
        <v>1230</v>
      </c>
      <c r="H1019" s="110" t="s">
        <v>1230</v>
      </c>
      <c r="I1019" s="111" t="s">
        <v>1333</v>
      </c>
      <c r="J1019" s="110" t="s">
        <v>1210</v>
      </c>
      <c r="K1019" s="110" t="s">
        <v>1230</v>
      </c>
      <c r="L1019" s="112">
        <v>3</v>
      </c>
      <c r="M1019" s="112">
        <v>0</v>
      </c>
      <c r="N1019" s="112">
        <v>1</v>
      </c>
      <c r="O1019" s="110" t="s">
        <v>1210</v>
      </c>
      <c r="P1019" s="110" t="s">
        <v>1230</v>
      </c>
      <c r="Q1019" s="117"/>
      <c r="R1019" s="113" t="s">
        <v>44</v>
      </c>
      <c r="S1019" s="101" t="str">
        <f t="shared" si="16"/>
        <v>Ok</v>
      </c>
      <c r="T1019" s="6">
        <f>IFERROR(VLOOKUP(D1019,'[1]2020 год'!$C:$J,8,0),IFERROR(VLOOKUP(D1019,'[1]2020 год'!$C:$J,7,0),""))</f>
        <v>47332</v>
      </c>
    </row>
    <row r="1020" spans="1:20" ht="42.6" thickTop="1" thickBot="1" x14ac:dyDescent="0.3">
      <c r="A1020" s="107">
        <v>1016</v>
      </c>
      <c r="B1020" s="108" t="s">
        <v>1107</v>
      </c>
      <c r="C1020" s="108" t="s">
        <v>1285</v>
      </c>
      <c r="D1020" s="108" t="s">
        <v>1113</v>
      </c>
      <c r="E1020" s="124">
        <v>11241</v>
      </c>
      <c r="F1020" s="109" t="s">
        <v>1230</v>
      </c>
      <c r="G1020" s="110" t="s">
        <v>1230</v>
      </c>
      <c r="H1020" s="110" t="s">
        <v>1230</v>
      </c>
      <c r="I1020" s="111" t="s">
        <v>1333</v>
      </c>
      <c r="J1020" s="110" t="s">
        <v>1210</v>
      </c>
      <c r="K1020" s="110" t="s">
        <v>1230</v>
      </c>
      <c r="L1020" s="112">
        <v>3</v>
      </c>
      <c r="M1020" s="112">
        <v>0</v>
      </c>
      <c r="N1020" s="112">
        <v>1</v>
      </c>
      <c r="O1020" s="110" t="s">
        <v>1210</v>
      </c>
      <c r="P1020" s="110" t="s">
        <v>1230</v>
      </c>
      <c r="Q1020" s="117"/>
      <c r="R1020" s="113" t="s">
        <v>44</v>
      </c>
      <c r="S1020" s="101" t="str">
        <f t="shared" si="16"/>
        <v>Ok</v>
      </c>
      <c r="T1020" s="6">
        <f>IFERROR(VLOOKUP(D1020,'[1]2020 год'!$C:$J,8,0),IFERROR(VLOOKUP(D1020,'[1]2020 год'!$C:$J,7,0),""))</f>
        <v>11241</v>
      </c>
    </row>
    <row r="1021" spans="1:20" ht="42.6" thickTop="1" thickBot="1" x14ac:dyDescent="0.3">
      <c r="A1021" s="107">
        <v>1017</v>
      </c>
      <c r="B1021" s="108" t="s">
        <v>1107</v>
      </c>
      <c r="C1021" s="108" t="s">
        <v>1286</v>
      </c>
      <c r="D1021" s="108" t="s">
        <v>1114</v>
      </c>
      <c r="E1021" s="124">
        <v>127710</v>
      </c>
      <c r="F1021" s="109" t="s">
        <v>1230</v>
      </c>
      <c r="G1021" s="110" t="s">
        <v>1230</v>
      </c>
      <c r="H1021" s="110" t="s">
        <v>1230</v>
      </c>
      <c r="I1021" s="111" t="s">
        <v>1333</v>
      </c>
      <c r="J1021" s="110" t="s">
        <v>1210</v>
      </c>
      <c r="K1021" s="110" t="s">
        <v>1230</v>
      </c>
      <c r="L1021" s="112">
        <v>2</v>
      </c>
      <c r="M1021" s="112">
        <v>0</v>
      </c>
      <c r="N1021" s="112">
        <v>1</v>
      </c>
      <c r="O1021" s="110" t="s">
        <v>1210</v>
      </c>
      <c r="P1021" s="110" t="s">
        <v>1230</v>
      </c>
      <c r="Q1021" s="117"/>
      <c r="R1021" s="113" t="s">
        <v>44</v>
      </c>
      <c r="S1021" s="101" t="str">
        <f t="shared" si="16"/>
        <v>Ok</v>
      </c>
      <c r="T1021" s="6">
        <f>IFERROR(VLOOKUP(D1021,'[1]2020 год'!$C:$J,8,0),IFERROR(VLOOKUP(D1021,'[1]2020 год'!$C:$J,7,0),""))</f>
        <v>127710</v>
      </c>
    </row>
    <row r="1022" spans="1:20" ht="42.6" thickTop="1" thickBot="1" x14ac:dyDescent="0.3">
      <c r="A1022" s="107">
        <v>1018</v>
      </c>
      <c r="B1022" s="108" t="s">
        <v>1107</v>
      </c>
      <c r="C1022" s="108" t="s">
        <v>1286</v>
      </c>
      <c r="D1022" s="108" t="s">
        <v>1115</v>
      </c>
      <c r="E1022" s="124">
        <v>276503</v>
      </c>
      <c r="F1022" s="109" t="s">
        <v>1230</v>
      </c>
      <c r="G1022" s="110" t="s">
        <v>1230</v>
      </c>
      <c r="H1022" s="110" t="s">
        <v>1230</v>
      </c>
      <c r="I1022" s="111" t="s">
        <v>1333</v>
      </c>
      <c r="J1022" s="110" t="s">
        <v>1210</v>
      </c>
      <c r="K1022" s="110" t="s">
        <v>1230</v>
      </c>
      <c r="L1022" s="112">
        <v>2</v>
      </c>
      <c r="M1022" s="112">
        <v>0</v>
      </c>
      <c r="N1022" s="112">
        <v>1</v>
      </c>
      <c r="O1022" s="110" t="s">
        <v>1210</v>
      </c>
      <c r="P1022" s="110" t="s">
        <v>1230</v>
      </c>
      <c r="Q1022" s="117"/>
      <c r="R1022" s="113" t="s">
        <v>44</v>
      </c>
      <c r="S1022" s="101" t="str">
        <f t="shared" si="16"/>
        <v>Ok</v>
      </c>
      <c r="T1022" s="6">
        <f>IFERROR(VLOOKUP(D1022,'[1]2020 год'!$C:$J,8,0),IFERROR(VLOOKUP(D1022,'[1]2020 год'!$C:$J,7,0),""))</f>
        <v>276503</v>
      </c>
    </row>
    <row r="1023" spans="1:20" ht="42.6" thickTop="1" thickBot="1" x14ac:dyDescent="0.3">
      <c r="A1023" s="107">
        <v>1019</v>
      </c>
      <c r="B1023" s="108" t="s">
        <v>1107</v>
      </c>
      <c r="C1023" s="108" t="s">
        <v>1285</v>
      </c>
      <c r="D1023" s="108" t="s">
        <v>1116</v>
      </c>
      <c r="E1023" s="124">
        <v>12485</v>
      </c>
      <c r="F1023" s="109" t="s">
        <v>1230</v>
      </c>
      <c r="G1023" s="110" t="s">
        <v>1230</v>
      </c>
      <c r="H1023" s="110" t="s">
        <v>1230</v>
      </c>
      <c r="I1023" s="111" t="s">
        <v>1333</v>
      </c>
      <c r="J1023" s="110" t="s">
        <v>1210</v>
      </c>
      <c r="K1023" s="110" t="s">
        <v>1230</v>
      </c>
      <c r="L1023" s="112">
        <v>3</v>
      </c>
      <c r="M1023" s="112">
        <v>0</v>
      </c>
      <c r="N1023" s="112">
        <v>1</v>
      </c>
      <c r="O1023" s="110" t="s">
        <v>1210</v>
      </c>
      <c r="P1023" s="110" t="s">
        <v>1230</v>
      </c>
      <c r="Q1023" s="117"/>
      <c r="R1023" s="113" t="s">
        <v>44</v>
      </c>
      <c r="S1023" s="101" t="str">
        <f t="shared" si="16"/>
        <v>Ok</v>
      </c>
      <c r="T1023" s="6">
        <f>IFERROR(VLOOKUP(D1023,'[1]2020 год'!$C:$J,8,0),IFERROR(VLOOKUP(D1023,'[1]2020 год'!$C:$J,7,0),""))</f>
        <v>12485</v>
      </c>
    </row>
    <row r="1024" spans="1:20" ht="42.6" thickTop="1" thickBot="1" x14ac:dyDescent="0.3">
      <c r="A1024" s="107">
        <v>1020</v>
      </c>
      <c r="B1024" s="108" t="s">
        <v>1107</v>
      </c>
      <c r="C1024" s="108" t="s">
        <v>1285</v>
      </c>
      <c r="D1024" s="108" t="s">
        <v>1117</v>
      </c>
      <c r="E1024" s="124">
        <v>58335</v>
      </c>
      <c r="F1024" s="109" t="s">
        <v>1230</v>
      </c>
      <c r="G1024" s="110" t="s">
        <v>1230</v>
      </c>
      <c r="H1024" s="110" t="s">
        <v>1230</v>
      </c>
      <c r="I1024" s="111" t="s">
        <v>1333</v>
      </c>
      <c r="J1024" s="110" t="s">
        <v>1210</v>
      </c>
      <c r="K1024" s="110" t="s">
        <v>1230</v>
      </c>
      <c r="L1024" s="112">
        <v>3</v>
      </c>
      <c r="M1024" s="112">
        <v>0</v>
      </c>
      <c r="N1024" s="112">
        <v>1</v>
      </c>
      <c r="O1024" s="110" t="s">
        <v>1210</v>
      </c>
      <c r="P1024" s="110" t="s">
        <v>1230</v>
      </c>
      <c r="Q1024" s="117"/>
      <c r="R1024" s="113" t="s">
        <v>44</v>
      </c>
      <c r="S1024" s="101" t="str">
        <f t="shared" si="16"/>
        <v>Ok</v>
      </c>
      <c r="T1024" s="6">
        <f>IFERROR(VLOOKUP(D1024,'[1]2020 год'!$C:$J,8,0),IFERROR(VLOOKUP(D1024,'[1]2020 год'!$C:$J,7,0),""))</f>
        <v>58335</v>
      </c>
    </row>
    <row r="1025" spans="1:20" ht="42.6" thickTop="1" thickBot="1" x14ac:dyDescent="0.3">
      <c r="A1025" s="107">
        <v>1021</v>
      </c>
      <c r="B1025" s="108" t="s">
        <v>1107</v>
      </c>
      <c r="C1025" s="108" t="s">
        <v>1285</v>
      </c>
      <c r="D1025" s="108" t="s">
        <v>1118</v>
      </c>
      <c r="E1025" s="124">
        <v>26163</v>
      </c>
      <c r="F1025" s="109" t="s">
        <v>1230</v>
      </c>
      <c r="G1025" s="110" t="s">
        <v>1230</v>
      </c>
      <c r="H1025" s="110" t="s">
        <v>1230</v>
      </c>
      <c r="I1025" s="111" t="s">
        <v>1333</v>
      </c>
      <c r="J1025" s="110" t="s">
        <v>1210</v>
      </c>
      <c r="K1025" s="110" t="s">
        <v>1230</v>
      </c>
      <c r="L1025" s="112">
        <v>3</v>
      </c>
      <c r="M1025" s="112">
        <v>0</v>
      </c>
      <c r="N1025" s="112">
        <v>1</v>
      </c>
      <c r="O1025" s="110" t="s">
        <v>1210</v>
      </c>
      <c r="P1025" s="110" t="s">
        <v>1230</v>
      </c>
      <c r="Q1025" s="117"/>
      <c r="R1025" s="113" t="s">
        <v>44</v>
      </c>
      <c r="S1025" s="101" t="str">
        <f t="shared" si="16"/>
        <v>Ok</v>
      </c>
      <c r="T1025" s="6">
        <f>IFERROR(VLOOKUP(D1025,'[1]2020 год'!$C:$J,8,0),IFERROR(VLOOKUP(D1025,'[1]2020 год'!$C:$J,7,0),""))</f>
        <v>26163</v>
      </c>
    </row>
    <row r="1026" spans="1:20" ht="42.6" thickTop="1" thickBot="1" x14ac:dyDescent="0.3">
      <c r="A1026" s="107">
        <v>1022</v>
      </c>
      <c r="B1026" s="108" t="s">
        <v>1107</v>
      </c>
      <c r="C1026" s="108" t="s">
        <v>1285</v>
      </c>
      <c r="D1026" s="108" t="s">
        <v>1119</v>
      </c>
      <c r="E1026" s="124">
        <v>17987</v>
      </c>
      <c r="F1026" s="109" t="s">
        <v>1230</v>
      </c>
      <c r="G1026" s="110" t="s">
        <v>1230</v>
      </c>
      <c r="H1026" s="110" t="s">
        <v>1230</v>
      </c>
      <c r="I1026" s="111" t="s">
        <v>1333</v>
      </c>
      <c r="J1026" s="110" t="s">
        <v>1210</v>
      </c>
      <c r="K1026" s="110" t="s">
        <v>1230</v>
      </c>
      <c r="L1026" s="112">
        <v>3</v>
      </c>
      <c r="M1026" s="112">
        <v>0</v>
      </c>
      <c r="N1026" s="112">
        <v>1</v>
      </c>
      <c r="O1026" s="110" t="s">
        <v>1210</v>
      </c>
      <c r="P1026" s="110" t="s">
        <v>1230</v>
      </c>
      <c r="Q1026" s="117"/>
      <c r="R1026" s="113" t="s">
        <v>44</v>
      </c>
      <c r="S1026" s="101" t="str">
        <f t="shared" si="16"/>
        <v>Ok</v>
      </c>
      <c r="T1026" s="6">
        <f>IFERROR(VLOOKUP(D1026,'[1]2020 год'!$C:$J,8,0),IFERROR(VLOOKUP(D1026,'[1]2020 год'!$C:$J,7,0),""))</f>
        <v>17987</v>
      </c>
    </row>
    <row r="1027" spans="1:20" ht="42.6" thickTop="1" thickBot="1" x14ac:dyDescent="0.3">
      <c r="A1027" s="107">
        <v>1023</v>
      </c>
      <c r="B1027" s="108" t="s">
        <v>1107</v>
      </c>
      <c r="C1027" s="108" t="s">
        <v>1285</v>
      </c>
      <c r="D1027" s="108" t="s">
        <v>1120</v>
      </c>
      <c r="E1027" s="124">
        <v>39831</v>
      </c>
      <c r="F1027" s="109" t="s">
        <v>1230</v>
      </c>
      <c r="G1027" s="110" t="s">
        <v>1230</v>
      </c>
      <c r="H1027" s="110" t="s">
        <v>1230</v>
      </c>
      <c r="I1027" s="111" t="s">
        <v>1333</v>
      </c>
      <c r="J1027" s="110" t="s">
        <v>1210</v>
      </c>
      <c r="K1027" s="110" t="s">
        <v>1230</v>
      </c>
      <c r="L1027" s="112">
        <v>3</v>
      </c>
      <c r="M1027" s="112">
        <v>0</v>
      </c>
      <c r="N1027" s="112">
        <v>1</v>
      </c>
      <c r="O1027" s="110" t="s">
        <v>1210</v>
      </c>
      <c r="P1027" s="110" t="s">
        <v>1230</v>
      </c>
      <c r="Q1027" s="117"/>
      <c r="R1027" s="113" t="s">
        <v>44</v>
      </c>
      <c r="S1027" s="101" t="str">
        <f t="shared" si="16"/>
        <v>Ok</v>
      </c>
      <c r="T1027" s="6">
        <f>IFERROR(VLOOKUP(D1027,'[1]2020 год'!$C:$J,8,0),IFERROR(VLOOKUP(D1027,'[1]2020 год'!$C:$J,7,0),""))</f>
        <v>39831</v>
      </c>
    </row>
    <row r="1028" spans="1:20" ht="42.6" thickTop="1" thickBot="1" x14ac:dyDescent="0.3">
      <c r="A1028" s="107">
        <v>1024</v>
      </c>
      <c r="B1028" s="108" t="s">
        <v>1107</v>
      </c>
      <c r="C1028" s="108" t="s">
        <v>1285</v>
      </c>
      <c r="D1028" s="108" t="s">
        <v>161</v>
      </c>
      <c r="E1028" s="124">
        <v>18470</v>
      </c>
      <c r="F1028" s="109" t="s">
        <v>1230</v>
      </c>
      <c r="G1028" s="110" t="s">
        <v>1230</v>
      </c>
      <c r="H1028" s="110" t="s">
        <v>1230</v>
      </c>
      <c r="I1028" s="111" t="s">
        <v>1333</v>
      </c>
      <c r="J1028" s="110" t="s">
        <v>1210</v>
      </c>
      <c r="K1028" s="110" t="s">
        <v>1230</v>
      </c>
      <c r="L1028" s="112">
        <v>3</v>
      </c>
      <c r="M1028" s="112">
        <v>0</v>
      </c>
      <c r="N1028" s="112">
        <v>1</v>
      </c>
      <c r="O1028" s="110" t="s">
        <v>1210</v>
      </c>
      <c r="P1028" s="110" t="s">
        <v>1230</v>
      </c>
      <c r="Q1028" s="117"/>
      <c r="R1028" s="113" t="s">
        <v>44</v>
      </c>
      <c r="S1028" s="101" t="str">
        <f t="shared" si="16"/>
        <v>Ok</v>
      </c>
      <c r="T1028" s="6">
        <f>IFERROR(VLOOKUP(D1028,'[1]2020 год'!$C:$J,8,0),IFERROR(VLOOKUP(D1028,'[1]2020 год'!$C:$J,7,0),""))</f>
        <v>18470</v>
      </c>
    </row>
    <row r="1029" spans="1:20" ht="42.6" thickTop="1" thickBot="1" x14ac:dyDescent="0.3">
      <c r="A1029" s="107">
        <v>1025</v>
      </c>
      <c r="B1029" s="108" t="s">
        <v>1107</v>
      </c>
      <c r="C1029" s="108" t="s">
        <v>1285</v>
      </c>
      <c r="D1029" s="108" t="s">
        <v>759</v>
      </c>
      <c r="E1029" s="124">
        <v>10408</v>
      </c>
      <c r="F1029" s="109" t="s">
        <v>1230</v>
      </c>
      <c r="G1029" s="110" t="s">
        <v>1230</v>
      </c>
      <c r="H1029" s="110" t="s">
        <v>1230</v>
      </c>
      <c r="I1029" s="111" t="s">
        <v>1333</v>
      </c>
      <c r="J1029" s="110" t="s">
        <v>1210</v>
      </c>
      <c r="K1029" s="110" t="s">
        <v>1230</v>
      </c>
      <c r="L1029" s="112">
        <v>3</v>
      </c>
      <c r="M1029" s="112">
        <v>0</v>
      </c>
      <c r="N1029" s="112">
        <v>1</v>
      </c>
      <c r="O1029" s="110" t="s">
        <v>1210</v>
      </c>
      <c r="P1029" s="110" t="s">
        <v>1230</v>
      </c>
      <c r="Q1029" s="117"/>
      <c r="R1029" s="113" t="s">
        <v>44</v>
      </c>
      <c r="S1029" s="101" t="str">
        <f t="shared" si="16"/>
        <v>Ok</v>
      </c>
      <c r="T1029" s="6">
        <f>IFERROR(VLOOKUP(D1029,'[1]2020 год'!$C:$J,8,0),IFERROR(VLOOKUP(D1029,'[1]2020 год'!$C:$J,7,0),""))</f>
        <v>10408</v>
      </c>
    </row>
    <row r="1030" spans="1:20" ht="42.6" thickTop="1" thickBot="1" x14ac:dyDescent="0.3">
      <c r="A1030" s="107">
        <v>1026</v>
      </c>
      <c r="B1030" s="108" t="s">
        <v>1107</v>
      </c>
      <c r="C1030" s="108" t="s">
        <v>1285</v>
      </c>
      <c r="D1030" s="108" t="s">
        <v>1103</v>
      </c>
      <c r="E1030" s="124">
        <v>11577</v>
      </c>
      <c r="F1030" s="109" t="s">
        <v>1230</v>
      </c>
      <c r="G1030" s="110" t="s">
        <v>1230</v>
      </c>
      <c r="H1030" s="110" t="s">
        <v>1230</v>
      </c>
      <c r="I1030" s="111" t="s">
        <v>1333</v>
      </c>
      <c r="J1030" s="110" t="s">
        <v>1210</v>
      </c>
      <c r="K1030" s="110" t="s">
        <v>1230</v>
      </c>
      <c r="L1030" s="112">
        <v>3</v>
      </c>
      <c r="M1030" s="112">
        <v>0</v>
      </c>
      <c r="N1030" s="112">
        <v>1</v>
      </c>
      <c r="O1030" s="110" t="s">
        <v>1210</v>
      </c>
      <c r="P1030" s="110" t="s">
        <v>1230</v>
      </c>
      <c r="Q1030" s="117"/>
      <c r="R1030" s="113" t="s">
        <v>44</v>
      </c>
      <c r="S1030" s="101" t="str">
        <f t="shared" ref="S1030:S1093" si="17">IF(F1030="Да",IF(G1030="Не выбрано","Не выбрано расписание",IF(AND(J1030&lt;&gt;"Да",J1030&lt;&gt;"Нет",K1030&lt;&gt;"Да",K1030&lt;&gt;"Нет",O1030&lt;&gt;"Да",O1030&lt;&gt;"Нет",P1030&lt;&gt;"Да",P1030&lt;&gt;"Нет"),"Не выбраны Да/Нет в подтверждении тарифа",IF(AND(OR(J1030="Нет",K1030="Нет",O1030="Нет",P1030="Нет"),Q1030=""),"Не заполнен Комментарий при выборе Нет в тарифе","Ok"))),"Ok")</f>
        <v>Ok</v>
      </c>
      <c r="T1030" s="6">
        <f>IFERROR(VLOOKUP(D1030,'[1]2020 год'!$C:$J,8,0),IFERROR(VLOOKUP(D1030,'[1]2020 год'!$C:$J,7,0),""))</f>
        <v>11577</v>
      </c>
    </row>
    <row r="1031" spans="1:20" ht="42.6" thickTop="1" thickBot="1" x14ac:dyDescent="0.3">
      <c r="A1031" s="107">
        <v>1027</v>
      </c>
      <c r="B1031" s="108" t="s">
        <v>1107</v>
      </c>
      <c r="C1031" s="108" t="s">
        <v>1286</v>
      </c>
      <c r="D1031" s="108" t="s">
        <v>1121</v>
      </c>
      <c r="E1031" s="124">
        <v>373940</v>
      </c>
      <c r="F1031" s="109" t="s">
        <v>1230</v>
      </c>
      <c r="G1031" s="110" t="s">
        <v>1230</v>
      </c>
      <c r="H1031" s="110" t="s">
        <v>1230</v>
      </c>
      <c r="I1031" s="111" t="s">
        <v>1333</v>
      </c>
      <c r="J1031" s="110" t="s">
        <v>1210</v>
      </c>
      <c r="K1031" s="110" t="s">
        <v>1230</v>
      </c>
      <c r="L1031" s="112">
        <v>2</v>
      </c>
      <c r="M1031" s="112">
        <v>0</v>
      </c>
      <c r="N1031" s="112">
        <v>1</v>
      </c>
      <c r="O1031" s="110" t="s">
        <v>1210</v>
      </c>
      <c r="P1031" s="110" t="s">
        <v>1230</v>
      </c>
      <c r="Q1031" s="117"/>
      <c r="R1031" s="113" t="s">
        <v>44</v>
      </c>
      <c r="S1031" s="101" t="str">
        <f t="shared" si="17"/>
        <v>Ok</v>
      </c>
      <c r="T1031" s="6">
        <f>IFERROR(VLOOKUP(D1031,'[1]2020 год'!$C:$J,8,0),IFERROR(VLOOKUP(D1031,'[1]2020 год'!$C:$J,7,0),""))</f>
        <v>373940</v>
      </c>
    </row>
    <row r="1032" spans="1:20" ht="42.6" thickTop="1" thickBot="1" x14ac:dyDescent="0.3">
      <c r="A1032" s="107">
        <v>1028</v>
      </c>
      <c r="B1032" s="108" t="s">
        <v>1107</v>
      </c>
      <c r="C1032" s="108" t="s">
        <v>1285</v>
      </c>
      <c r="D1032" s="108" t="s">
        <v>1122</v>
      </c>
      <c r="E1032" s="124">
        <v>40292</v>
      </c>
      <c r="F1032" s="109" t="s">
        <v>1230</v>
      </c>
      <c r="G1032" s="110" t="s">
        <v>1230</v>
      </c>
      <c r="H1032" s="110" t="s">
        <v>1230</v>
      </c>
      <c r="I1032" s="111" t="s">
        <v>1333</v>
      </c>
      <c r="J1032" s="110" t="s">
        <v>1210</v>
      </c>
      <c r="K1032" s="110" t="s">
        <v>1230</v>
      </c>
      <c r="L1032" s="112">
        <v>3</v>
      </c>
      <c r="M1032" s="112">
        <v>0</v>
      </c>
      <c r="N1032" s="112">
        <v>1</v>
      </c>
      <c r="O1032" s="110" t="s">
        <v>1210</v>
      </c>
      <c r="P1032" s="110" t="s">
        <v>1230</v>
      </c>
      <c r="Q1032" s="117"/>
      <c r="R1032" s="113" t="s">
        <v>44</v>
      </c>
      <c r="S1032" s="101" t="str">
        <f t="shared" si="17"/>
        <v>Ok</v>
      </c>
      <c r="T1032" s="6">
        <f>IFERROR(VLOOKUP(D1032,'[1]2020 год'!$C:$J,8,0),IFERROR(VLOOKUP(D1032,'[1]2020 год'!$C:$J,7,0),""))</f>
        <v>40292</v>
      </c>
    </row>
    <row r="1033" spans="1:20" ht="42.6" thickTop="1" thickBot="1" x14ac:dyDescent="0.3">
      <c r="A1033" s="107">
        <v>1029</v>
      </c>
      <c r="B1033" s="108" t="s">
        <v>1107</v>
      </c>
      <c r="C1033" s="108" t="s">
        <v>1285</v>
      </c>
      <c r="D1033" s="108" t="s">
        <v>1123</v>
      </c>
      <c r="E1033" s="124">
        <v>23091</v>
      </c>
      <c r="F1033" s="109" t="s">
        <v>1230</v>
      </c>
      <c r="G1033" s="110" t="s">
        <v>1230</v>
      </c>
      <c r="H1033" s="110" t="s">
        <v>1230</v>
      </c>
      <c r="I1033" s="111" t="s">
        <v>1333</v>
      </c>
      <c r="J1033" s="110" t="s">
        <v>1210</v>
      </c>
      <c r="K1033" s="110" t="s">
        <v>1230</v>
      </c>
      <c r="L1033" s="112">
        <v>3</v>
      </c>
      <c r="M1033" s="112">
        <v>0</v>
      </c>
      <c r="N1033" s="112">
        <v>1</v>
      </c>
      <c r="O1033" s="110" t="s">
        <v>1210</v>
      </c>
      <c r="P1033" s="110" t="s">
        <v>1230</v>
      </c>
      <c r="Q1033" s="117"/>
      <c r="R1033" s="113" t="s">
        <v>44</v>
      </c>
      <c r="S1033" s="101" t="str">
        <f t="shared" si="17"/>
        <v>Ok</v>
      </c>
      <c r="T1033" s="6">
        <f>IFERROR(VLOOKUP(D1033,'[1]2020 год'!$C:$J,8,0),IFERROR(VLOOKUP(D1033,'[1]2020 год'!$C:$J,7,0),""))</f>
        <v>23091</v>
      </c>
    </row>
    <row r="1034" spans="1:20" ht="42.6" thickTop="1" thickBot="1" x14ac:dyDescent="0.3">
      <c r="A1034" s="107">
        <v>1030</v>
      </c>
      <c r="B1034" s="108" t="s">
        <v>1107</v>
      </c>
      <c r="C1034" s="108" t="s">
        <v>1285</v>
      </c>
      <c r="D1034" s="108" t="s">
        <v>1124</v>
      </c>
      <c r="E1034" s="124">
        <v>99385</v>
      </c>
      <c r="F1034" s="109" t="s">
        <v>1230</v>
      </c>
      <c r="G1034" s="110" t="s">
        <v>1230</v>
      </c>
      <c r="H1034" s="110" t="s">
        <v>1230</v>
      </c>
      <c r="I1034" s="111" t="s">
        <v>1333</v>
      </c>
      <c r="J1034" s="110" t="s">
        <v>1210</v>
      </c>
      <c r="K1034" s="110" t="s">
        <v>1230</v>
      </c>
      <c r="L1034" s="112">
        <v>3</v>
      </c>
      <c r="M1034" s="112">
        <v>0</v>
      </c>
      <c r="N1034" s="112">
        <v>1</v>
      </c>
      <c r="O1034" s="110" t="s">
        <v>1210</v>
      </c>
      <c r="P1034" s="110" t="s">
        <v>1230</v>
      </c>
      <c r="Q1034" s="117"/>
      <c r="R1034" s="113" t="s">
        <v>44</v>
      </c>
      <c r="S1034" s="101" t="str">
        <f t="shared" si="17"/>
        <v>Ok</v>
      </c>
      <c r="T1034" s="6">
        <f>IFERROR(VLOOKUP(D1034,'[1]2020 год'!$C:$J,8,0),IFERROR(VLOOKUP(D1034,'[1]2020 год'!$C:$J,7,0),""))</f>
        <v>99385</v>
      </c>
    </row>
    <row r="1035" spans="1:20" ht="42.6" thickTop="1" thickBot="1" x14ac:dyDescent="0.3">
      <c r="A1035" s="107">
        <v>1031</v>
      </c>
      <c r="B1035" s="108" t="s">
        <v>1107</v>
      </c>
      <c r="C1035" s="108" t="s">
        <v>1285</v>
      </c>
      <c r="D1035" s="108" t="s">
        <v>1125</v>
      </c>
      <c r="E1035" s="124">
        <v>37422</v>
      </c>
      <c r="F1035" s="109" t="s">
        <v>1230</v>
      </c>
      <c r="G1035" s="110" t="s">
        <v>1230</v>
      </c>
      <c r="H1035" s="110" t="s">
        <v>1230</v>
      </c>
      <c r="I1035" s="111" t="s">
        <v>1333</v>
      </c>
      <c r="J1035" s="110" t="s">
        <v>1210</v>
      </c>
      <c r="K1035" s="110" t="s">
        <v>1230</v>
      </c>
      <c r="L1035" s="112">
        <v>3</v>
      </c>
      <c r="M1035" s="112">
        <v>0</v>
      </c>
      <c r="N1035" s="112">
        <v>1</v>
      </c>
      <c r="O1035" s="110" t="s">
        <v>1210</v>
      </c>
      <c r="P1035" s="110" t="s">
        <v>1230</v>
      </c>
      <c r="Q1035" s="117"/>
      <c r="R1035" s="113" t="s">
        <v>44</v>
      </c>
      <c r="S1035" s="101" t="str">
        <f t="shared" si="17"/>
        <v>Ok</v>
      </c>
      <c r="T1035" s="6">
        <f>IFERROR(VLOOKUP(D1035,'[1]2020 год'!$C:$J,8,0),IFERROR(VLOOKUP(D1035,'[1]2020 год'!$C:$J,7,0),""))</f>
        <v>37422</v>
      </c>
    </row>
    <row r="1036" spans="1:20" ht="42.6" thickTop="1" thickBot="1" x14ac:dyDescent="0.3">
      <c r="A1036" s="107">
        <v>1032</v>
      </c>
      <c r="B1036" s="108" t="s">
        <v>1126</v>
      </c>
      <c r="C1036" s="108" t="s">
        <v>1285</v>
      </c>
      <c r="D1036" s="108" t="s">
        <v>1127</v>
      </c>
      <c r="E1036" s="124">
        <v>10293</v>
      </c>
      <c r="F1036" s="109" t="s">
        <v>1230</v>
      </c>
      <c r="G1036" s="110" t="s">
        <v>1230</v>
      </c>
      <c r="H1036" s="110" t="s">
        <v>1230</v>
      </c>
      <c r="I1036" s="111" t="s">
        <v>1333</v>
      </c>
      <c r="J1036" s="110" t="s">
        <v>1210</v>
      </c>
      <c r="K1036" s="110" t="s">
        <v>1230</v>
      </c>
      <c r="L1036" s="112">
        <v>3</v>
      </c>
      <c r="M1036" s="112">
        <v>0</v>
      </c>
      <c r="N1036" s="112">
        <v>1</v>
      </c>
      <c r="O1036" s="110" t="s">
        <v>1210</v>
      </c>
      <c r="P1036" s="110" t="s">
        <v>1230</v>
      </c>
      <c r="Q1036" s="117"/>
      <c r="R1036" s="113" t="s">
        <v>44</v>
      </c>
      <c r="S1036" s="101" t="str">
        <f t="shared" si="17"/>
        <v>Ok</v>
      </c>
      <c r="T1036" s="6">
        <f>IFERROR(VLOOKUP(D1036,'[1]2020 год'!$C:$J,8,0),IFERROR(VLOOKUP(D1036,'[1]2020 год'!$C:$J,7,0),""))</f>
        <v>10293</v>
      </c>
    </row>
    <row r="1037" spans="1:20" ht="42.6" thickTop="1" thickBot="1" x14ac:dyDescent="0.3">
      <c r="A1037" s="107">
        <v>1033</v>
      </c>
      <c r="B1037" s="108" t="s">
        <v>1126</v>
      </c>
      <c r="C1037" s="108" t="s">
        <v>1285</v>
      </c>
      <c r="D1037" s="108" t="s">
        <v>1128</v>
      </c>
      <c r="E1037" s="124">
        <v>29274</v>
      </c>
      <c r="F1037" s="109" t="s">
        <v>1230</v>
      </c>
      <c r="G1037" s="110" t="s">
        <v>1230</v>
      </c>
      <c r="H1037" s="110" t="s">
        <v>1230</v>
      </c>
      <c r="I1037" s="111" t="s">
        <v>1333</v>
      </c>
      <c r="J1037" s="110" t="s">
        <v>1210</v>
      </c>
      <c r="K1037" s="110" t="s">
        <v>1230</v>
      </c>
      <c r="L1037" s="112">
        <v>3</v>
      </c>
      <c r="M1037" s="112">
        <v>0</v>
      </c>
      <c r="N1037" s="112">
        <v>1</v>
      </c>
      <c r="O1037" s="110" t="s">
        <v>1210</v>
      </c>
      <c r="P1037" s="110" t="s">
        <v>1230</v>
      </c>
      <c r="Q1037" s="117"/>
      <c r="R1037" s="113" t="s">
        <v>44</v>
      </c>
      <c r="S1037" s="101" t="str">
        <f t="shared" si="17"/>
        <v>Ok</v>
      </c>
      <c r="T1037" s="6">
        <f>IFERROR(VLOOKUP(D1037,'[1]2020 год'!$C:$J,8,0),IFERROR(VLOOKUP(D1037,'[1]2020 год'!$C:$J,7,0),""))</f>
        <v>29274</v>
      </c>
    </row>
    <row r="1038" spans="1:20" ht="42.6" thickTop="1" thickBot="1" x14ac:dyDescent="0.3">
      <c r="A1038" s="107">
        <v>1034</v>
      </c>
      <c r="B1038" s="108" t="s">
        <v>1126</v>
      </c>
      <c r="C1038" s="108" t="s">
        <v>1285</v>
      </c>
      <c r="D1038" s="108" t="s">
        <v>1129</v>
      </c>
      <c r="E1038" s="124">
        <v>19009</v>
      </c>
      <c r="F1038" s="109" t="s">
        <v>1230</v>
      </c>
      <c r="G1038" s="110" t="s">
        <v>1230</v>
      </c>
      <c r="H1038" s="110" t="s">
        <v>1230</v>
      </c>
      <c r="I1038" s="111" t="s">
        <v>1333</v>
      </c>
      <c r="J1038" s="110" t="s">
        <v>1210</v>
      </c>
      <c r="K1038" s="110" t="s">
        <v>1230</v>
      </c>
      <c r="L1038" s="112">
        <v>3</v>
      </c>
      <c r="M1038" s="112">
        <v>0</v>
      </c>
      <c r="N1038" s="112">
        <v>1</v>
      </c>
      <c r="O1038" s="110" t="s">
        <v>1210</v>
      </c>
      <c r="P1038" s="110" t="s">
        <v>1230</v>
      </c>
      <c r="Q1038" s="117"/>
      <c r="R1038" s="113" t="s">
        <v>44</v>
      </c>
      <c r="S1038" s="101" t="str">
        <f t="shared" si="17"/>
        <v>Ok</v>
      </c>
      <c r="T1038" s="6">
        <f>IFERROR(VLOOKUP(D1038,'[1]2020 год'!$C:$J,8,0),IFERROR(VLOOKUP(D1038,'[1]2020 год'!$C:$J,7,0),""))</f>
        <v>19009</v>
      </c>
    </row>
    <row r="1039" spans="1:20" ht="42.6" thickTop="1" thickBot="1" x14ac:dyDescent="0.3">
      <c r="A1039" s="107">
        <v>1035</v>
      </c>
      <c r="B1039" s="108" t="s">
        <v>1126</v>
      </c>
      <c r="C1039" s="108" t="s">
        <v>1285</v>
      </c>
      <c r="D1039" s="108" t="s">
        <v>1130</v>
      </c>
      <c r="E1039" s="124">
        <v>26885</v>
      </c>
      <c r="F1039" s="109" t="s">
        <v>1230</v>
      </c>
      <c r="G1039" s="110" t="s">
        <v>1230</v>
      </c>
      <c r="H1039" s="110" t="s">
        <v>1230</v>
      </c>
      <c r="I1039" s="111" t="s">
        <v>1333</v>
      </c>
      <c r="J1039" s="110" t="s">
        <v>1210</v>
      </c>
      <c r="K1039" s="110" t="s">
        <v>1230</v>
      </c>
      <c r="L1039" s="112">
        <v>3</v>
      </c>
      <c r="M1039" s="112">
        <v>0</v>
      </c>
      <c r="N1039" s="112">
        <v>1</v>
      </c>
      <c r="O1039" s="110" t="s">
        <v>1210</v>
      </c>
      <c r="P1039" s="110" t="s">
        <v>1230</v>
      </c>
      <c r="Q1039" s="117"/>
      <c r="R1039" s="113" t="s">
        <v>44</v>
      </c>
      <c r="S1039" s="101" t="str">
        <f t="shared" si="17"/>
        <v>Ok</v>
      </c>
      <c r="T1039" s="6">
        <f>IFERROR(VLOOKUP(D1039,'[1]2020 год'!$C:$J,8,0),IFERROR(VLOOKUP(D1039,'[1]2020 год'!$C:$J,7,0),""))</f>
        <v>26885</v>
      </c>
    </row>
    <row r="1040" spans="1:20" ht="42.6" thickTop="1" thickBot="1" x14ac:dyDescent="0.3">
      <c r="A1040" s="107">
        <v>1036</v>
      </c>
      <c r="B1040" s="108" t="s">
        <v>1126</v>
      </c>
      <c r="C1040" s="108" t="s">
        <v>1285</v>
      </c>
      <c r="D1040" s="108" t="s">
        <v>1131</v>
      </c>
      <c r="E1040" s="124">
        <v>28217</v>
      </c>
      <c r="F1040" s="109" t="s">
        <v>1230</v>
      </c>
      <c r="G1040" s="110" t="s">
        <v>1230</v>
      </c>
      <c r="H1040" s="110" t="s">
        <v>1230</v>
      </c>
      <c r="I1040" s="111" t="s">
        <v>1333</v>
      </c>
      <c r="J1040" s="110" t="s">
        <v>1210</v>
      </c>
      <c r="K1040" s="110" t="s">
        <v>1230</v>
      </c>
      <c r="L1040" s="112">
        <v>3</v>
      </c>
      <c r="M1040" s="112">
        <v>0</v>
      </c>
      <c r="N1040" s="112">
        <v>1</v>
      </c>
      <c r="O1040" s="110" t="s">
        <v>1210</v>
      </c>
      <c r="P1040" s="110" t="s">
        <v>1230</v>
      </c>
      <c r="Q1040" s="117"/>
      <c r="R1040" s="113" t="s">
        <v>44</v>
      </c>
      <c r="S1040" s="101" t="str">
        <f t="shared" si="17"/>
        <v>Ok</v>
      </c>
      <c r="T1040" s="6">
        <f>IFERROR(VLOOKUP(D1040,'[1]2020 год'!$C:$J,8,0),IFERROR(VLOOKUP(D1040,'[1]2020 год'!$C:$J,7,0),""))</f>
        <v>28217</v>
      </c>
    </row>
    <row r="1041" spans="1:20" ht="42.6" thickTop="1" thickBot="1" x14ac:dyDescent="0.3">
      <c r="A1041" s="107">
        <v>1037</v>
      </c>
      <c r="B1041" s="108" t="s">
        <v>1126</v>
      </c>
      <c r="C1041" s="108" t="s">
        <v>1286</v>
      </c>
      <c r="D1041" s="108" t="s">
        <v>1132</v>
      </c>
      <c r="E1041" s="124">
        <v>165375</v>
      </c>
      <c r="F1041" s="109" t="s">
        <v>1230</v>
      </c>
      <c r="G1041" s="110" t="s">
        <v>1230</v>
      </c>
      <c r="H1041" s="110" t="s">
        <v>1230</v>
      </c>
      <c r="I1041" s="111" t="s">
        <v>1333</v>
      </c>
      <c r="J1041" s="110" t="s">
        <v>1210</v>
      </c>
      <c r="K1041" s="110" t="s">
        <v>1230</v>
      </c>
      <c r="L1041" s="112">
        <v>2</v>
      </c>
      <c r="M1041" s="112">
        <v>0</v>
      </c>
      <c r="N1041" s="112">
        <v>1</v>
      </c>
      <c r="O1041" s="110" t="s">
        <v>1210</v>
      </c>
      <c r="P1041" s="110" t="s">
        <v>1230</v>
      </c>
      <c r="Q1041" s="117"/>
      <c r="R1041" s="113" t="s">
        <v>44</v>
      </c>
      <c r="S1041" s="101" t="str">
        <f t="shared" si="17"/>
        <v>Ok</v>
      </c>
      <c r="T1041" s="6">
        <f>IFERROR(VLOOKUP(D1041,'[1]2020 год'!$C:$J,8,0),IFERROR(VLOOKUP(D1041,'[1]2020 год'!$C:$J,7,0),""))</f>
        <v>165375</v>
      </c>
    </row>
    <row r="1042" spans="1:20" ht="42.6" thickTop="1" thickBot="1" x14ac:dyDescent="0.3">
      <c r="A1042" s="107">
        <v>1038</v>
      </c>
      <c r="B1042" s="108" t="s">
        <v>1126</v>
      </c>
      <c r="C1042" s="108" t="s">
        <v>1285</v>
      </c>
      <c r="D1042" s="108" t="s">
        <v>1133</v>
      </c>
      <c r="E1042" s="124">
        <v>10854</v>
      </c>
      <c r="F1042" s="109" t="s">
        <v>1230</v>
      </c>
      <c r="G1042" s="110" t="s">
        <v>1230</v>
      </c>
      <c r="H1042" s="110" t="s">
        <v>1230</v>
      </c>
      <c r="I1042" s="111" t="s">
        <v>1333</v>
      </c>
      <c r="J1042" s="110" t="s">
        <v>1210</v>
      </c>
      <c r="K1042" s="110" t="s">
        <v>1230</v>
      </c>
      <c r="L1042" s="112">
        <v>3</v>
      </c>
      <c r="M1042" s="112">
        <v>0</v>
      </c>
      <c r="N1042" s="112">
        <v>1</v>
      </c>
      <c r="O1042" s="110" t="s">
        <v>1210</v>
      </c>
      <c r="P1042" s="110" t="s">
        <v>1230</v>
      </c>
      <c r="Q1042" s="117"/>
      <c r="R1042" s="113" t="s">
        <v>44</v>
      </c>
      <c r="S1042" s="101" t="str">
        <f t="shared" si="17"/>
        <v>Ok</v>
      </c>
      <c r="T1042" s="6">
        <f>IFERROR(VLOOKUP(D1042,'[1]2020 год'!$C:$J,8,0),IFERROR(VLOOKUP(D1042,'[1]2020 год'!$C:$J,7,0),""))</f>
        <v>10854</v>
      </c>
    </row>
    <row r="1043" spans="1:20" ht="42.6" thickTop="1" thickBot="1" x14ac:dyDescent="0.3">
      <c r="A1043" s="107">
        <v>1039</v>
      </c>
      <c r="B1043" s="108" t="s">
        <v>1126</v>
      </c>
      <c r="C1043" s="108" t="s">
        <v>1285</v>
      </c>
      <c r="D1043" s="108" t="s">
        <v>1134</v>
      </c>
      <c r="E1043" s="124">
        <v>28442</v>
      </c>
      <c r="F1043" s="109" t="s">
        <v>1230</v>
      </c>
      <c r="G1043" s="110" t="s">
        <v>1230</v>
      </c>
      <c r="H1043" s="110" t="s">
        <v>1230</v>
      </c>
      <c r="I1043" s="111" t="s">
        <v>1333</v>
      </c>
      <c r="J1043" s="110" t="s">
        <v>1210</v>
      </c>
      <c r="K1043" s="110" t="s">
        <v>1230</v>
      </c>
      <c r="L1043" s="112">
        <v>3</v>
      </c>
      <c r="M1043" s="112">
        <v>0</v>
      </c>
      <c r="N1043" s="112">
        <v>1</v>
      </c>
      <c r="O1043" s="110" t="s">
        <v>1210</v>
      </c>
      <c r="P1043" s="110" t="s">
        <v>1230</v>
      </c>
      <c r="Q1043" s="117"/>
      <c r="R1043" s="113" t="s">
        <v>44</v>
      </c>
      <c r="S1043" s="101" t="str">
        <f t="shared" si="17"/>
        <v>Ok</v>
      </c>
      <c r="T1043" s="6">
        <f>IFERROR(VLOOKUP(D1043,'[1]2020 год'!$C:$J,8,0),IFERROR(VLOOKUP(D1043,'[1]2020 год'!$C:$J,7,0),""))</f>
        <v>28442</v>
      </c>
    </row>
    <row r="1044" spans="1:20" ht="42.6" thickTop="1" thickBot="1" x14ac:dyDescent="0.3">
      <c r="A1044" s="107">
        <v>1040</v>
      </c>
      <c r="B1044" s="108" t="s">
        <v>1126</v>
      </c>
      <c r="C1044" s="108" t="s">
        <v>1285</v>
      </c>
      <c r="D1044" s="108" t="s">
        <v>1135</v>
      </c>
      <c r="E1044" s="124">
        <v>15853</v>
      </c>
      <c r="F1044" s="109" t="s">
        <v>1230</v>
      </c>
      <c r="G1044" s="110" t="s">
        <v>1230</v>
      </c>
      <c r="H1044" s="110" t="s">
        <v>1230</v>
      </c>
      <c r="I1044" s="111" t="s">
        <v>1333</v>
      </c>
      <c r="J1044" s="110" t="s">
        <v>1210</v>
      </c>
      <c r="K1044" s="110" t="s">
        <v>1230</v>
      </c>
      <c r="L1044" s="112">
        <v>3</v>
      </c>
      <c r="M1044" s="112">
        <v>0</v>
      </c>
      <c r="N1044" s="112">
        <v>1</v>
      </c>
      <c r="O1044" s="110" t="s">
        <v>1210</v>
      </c>
      <c r="P1044" s="110" t="s">
        <v>1230</v>
      </c>
      <c r="Q1044" s="117"/>
      <c r="R1044" s="113" t="s">
        <v>44</v>
      </c>
      <c r="S1044" s="101" t="str">
        <f t="shared" si="17"/>
        <v>Ok</v>
      </c>
      <c r="T1044" s="6">
        <f>IFERROR(VLOOKUP(D1044,'[1]2020 год'!$C:$J,8,0),IFERROR(VLOOKUP(D1044,'[1]2020 год'!$C:$J,7,0),""))</f>
        <v>15853</v>
      </c>
    </row>
    <row r="1045" spans="1:20" ht="42.6" thickTop="1" thickBot="1" x14ac:dyDescent="0.3">
      <c r="A1045" s="107">
        <v>1041</v>
      </c>
      <c r="B1045" s="108" t="s">
        <v>1126</v>
      </c>
      <c r="C1045" s="108" t="s">
        <v>1285</v>
      </c>
      <c r="D1045" s="108" t="s">
        <v>1136</v>
      </c>
      <c r="E1045" s="124">
        <v>15659</v>
      </c>
      <c r="F1045" s="109" t="s">
        <v>1230</v>
      </c>
      <c r="G1045" s="110" t="s">
        <v>1230</v>
      </c>
      <c r="H1045" s="110" t="s">
        <v>1230</v>
      </c>
      <c r="I1045" s="111" t="s">
        <v>1333</v>
      </c>
      <c r="J1045" s="110" t="s">
        <v>1210</v>
      </c>
      <c r="K1045" s="110" t="s">
        <v>1230</v>
      </c>
      <c r="L1045" s="112">
        <v>3</v>
      </c>
      <c r="M1045" s="112">
        <v>0</v>
      </c>
      <c r="N1045" s="112">
        <v>1</v>
      </c>
      <c r="O1045" s="110" t="s">
        <v>1210</v>
      </c>
      <c r="P1045" s="110" t="s">
        <v>1230</v>
      </c>
      <c r="Q1045" s="117"/>
      <c r="R1045" s="113" t="s">
        <v>44</v>
      </c>
      <c r="S1045" s="101" t="str">
        <f t="shared" si="17"/>
        <v>Ok</v>
      </c>
      <c r="T1045" s="6">
        <f>IFERROR(VLOOKUP(D1045,'[1]2020 год'!$C:$J,8,0),IFERROR(VLOOKUP(D1045,'[1]2020 год'!$C:$J,7,0),""))</f>
        <v>15659</v>
      </c>
    </row>
    <row r="1046" spans="1:20" ht="42.6" thickTop="1" thickBot="1" x14ac:dyDescent="0.3">
      <c r="A1046" s="107">
        <v>1042</v>
      </c>
      <c r="B1046" s="108" t="s">
        <v>1126</v>
      </c>
      <c r="C1046" s="108" t="s">
        <v>1286</v>
      </c>
      <c r="D1046" s="108" t="s">
        <v>1137</v>
      </c>
      <c r="E1046" s="124">
        <v>148232</v>
      </c>
      <c r="F1046" s="109" t="s">
        <v>1230</v>
      </c>
      <c r="G1046" s="110" t="s">
        <v>1230</v>
      </c>
      <c r="H1046" s="110" t="s">
        <v>1230</v>
      </c>
      <c r="I1046" s="111" t="s">
        <v>1333</v>
      </c>
      <c r="J1046" s="110" t="s">
        <v>1210</v>
      </c>
      <c r="K1046" s="110" t="s">
        <v>1230</v>
      </c>
      <c r="L1046" s="112">
        <v>2</v>
      </c>
      <c r="M1046" s="112">
        <v>0</v>
      </c>
      <c r="N1046" s="112">
        <v>1</v>
      </c>
      <c r="O1046" s="110" t="s">
        <v>1210</v>
      </c>
      <c r="P1046" s="110" t="s">
        <v>1230</v>
      </c>
      <c r="Q1046" s="117"/>
      <c r="R1046" s="113" t="s">
        <v>44</v>
      </c>
      <c r="S1046" s="101" t="str">
        <f t="shared" si="17"/>
        <v>Ok</v>
      </c>
      <c r="T1046" s="6">
        <f>IFERROR(VLOOKUP(D1046,'[1]2020 год'!$C:$J,8,0),IFERROR(VLOOKUP(D1046,'[1]2020 год'!$C:$J,7,0),""))</f>
        <v>148232</v>
      </c>
    </row>
    <row r="1047" spans="1:20" ht="42.6" thickTop="1" thickBot="1" x14ac:dyDescent="0.3">
      <c r="A1047" s="107">
        <v>1043</v>
      </c>
      <c r="B1047" s="108" t="s">
        <v>1126</v>
      </c>
      <c r="C1047" s="108" t="s">
        <v>1285</v>
      </c>
      <c r="D1047" s="108" t="s">
        <v>1138</v>
      </c>
      <c r="E1047" s="124">
        <v>34166</v>
      </c>
      <c r="F1047" s="109" t="s">
        <v>1230</v>
      </c>
      <c r="G1047" s="110" t="s">
        <v>1230</v>
      </c>
      <c r="H1047" s="110" t="s">
        <v>1230</v>
      </c>
      <c r="I1047" s="111" t="s">
        <v>1333</v>
      </c>
      <c r="J1047" s="110" t="s">
        <v>1210</v>
      </c>
      <c r="K1047" s="110" t="s">
        <v>1230</v>
      </c>
      <c r="L1047" s="112">
        <v>3</v>
      </c>
      <c r="M1047" s="112">
        <v>0</v>
      </c>
      <c r="N1047" s="112">
        <v>1</v>
      </c>
      <c r="O1047" s="110" t="s">
        <v>1210</v>
      </c>
      <c r="P1047" s="110" t="s">
        <v>1230</v>
      </c>
      <c r="Q1047" s="117"/>
      <c r="R1047" s="113" t="s">
        <v>44</v>
      </c>
      <c r="S1047" s="101" t="str">
        <f t="shared" si="17"/>
        <v>Ok</v>
      </c>
      <c r="T1047" s="6">
        <f>IFERROR(VLOOKUP(D1047,'[1]2020 год'!$C:$J,8,0),IFERROR(VLOOKUP(D1047,'[1]2020 год'!$C:$J,7,0),""))</f>
        <v>34166</v>
      </c>
    </row>
    <row r="1048" spans="1:20" ht="42.6" thickTop="1" thickBot="1" x14ac:dyDescent="0.3">
      <c r="A1048" s="107">
        <v>1044</v>
      </c>
      <c r="B1048" s="108" t="s">
        <v>1126</v>
      </c>
      <c r="C1048" s="108" t="s">
        <v>1285</v>
      </c>
      <c r="D1048" s="108" t="s">
        <v>1139</v>
      </c>
      <c r="E1048" s="124">
        <v>12119</v>
      </c>
      <c r="F1048" s="109" t="s">
        <v>1230</v>
      </c>
      <c r="G1048" s="110" t="s">
        <v>1230</v>
      </c>
      <c r="H1048" s="110" t="s">
        <v>1230</v>
      </c>
      <c r="I1048" s="111" t="s">
        <v>1333</v>
      </c>
      <c r="J1048" s="110" t="s">
        <v>1210</v>
      </c>
      <c r="K1048" s="110" t="s">
        <v>1230</v>
      </c>
      <c r="L1048" s="112">
        <v>3</v>
      </c>
      <c r="M1048" s="112">
        <v>0</v>
      </c>
      <c r="N1048" s="112">
        <v>1</v>
      </c>
      <c r="O1048" s="110" t="s">
        <v>1210</v>
      </c>
      <c r="P1048" s="110" t="s">
        <v>1230</v>
      </c>
      <c r="Q1048" s="117"/>
      <c r="R1048" s="113" t="s">
        <v>44</v>
      </c>
      <c r="S1048" s="101" t="str">
        <f t="shared" si="17"/>
        <v>Ok</v>
      </c>
      <c r="T1048" s="6">
        <f>IFERROR(VLOOKUP(D1048,'[1]2020 год'!$C:$J,8,0),IFERROR(VLOOKUP(D1048,'[1]2020 год'!$C:$J,7,0),""))</f>
        <v>12119</v>
      </c>
    </row>
    <row r="1049" spans="1:20" ht="42.6" thickTop="1" thickBot="1" x14ac:dyDescent="0.3">
      <c r="A1049" s="107">
        <v>1045</v>
      </c>
      <c r="B1049" s="108" t="s">
        <v>1126</v>
      </c>
      <c r="C1049" s="108" t="s">
        <v>1285</v>
      </c>
      <c r="D1049" s="108" t="s">
        <v>1140</v>
      </c>
      <c r="E1049" s="124">
        <v>16913</v>
      </c>
      <c r="F1049" s="109" t="s">
        <v>1230</v>
      </c>
      <c r="G1049" s="110" t="s">
        <v>1230</v>
      </c>
      <c r="H1049" s="110" t="s">
        <v>1230</v>
      </c>
      <c r="I1049" s="111" t="s">
        <v>1333</v>
      </c>
      <c r="J1049" s="110" t="s">
        <v>1210</v>
      </c>
      <c r="K1049" s="110" t="s">
        <v>1230</v>
      </c>
      <c r="L1049" s="112">
        <v>3</v>
      </c>
      <c r="M1049" s="112">
        <v>0</v>
      </c>
      <c r="N1049" s="112">
        <v>1</v>
      </c>
      <c r="O1049" s="110" t="s">
        <v>1210</v>
      </c>
      <c r="P1049" s="110" t="s">
        <v>1230</v>
      </c>
      <c r="Q1049" s="117"/>
      <c r="R1049" s="113" t="s">
        <v>44</v>
      </c>
      <c r="S1049" s="101" t="str">
        <f t="shared" si="17"/>
        <v>Ok</v>
      </c>
      <c r="T1049" s="6">
        <f>IFERROR(VLOOKUP(D1049,'[1]2020 год'!$C:$J,8,0),IFERROR(VLOOKUP(D1049,'[1]2020 год'!$C:$J,7,0),""))</f>
        <v>16913</v>
      </c>
    </row>
    <row r="1050" spans="1:20" ht="42.6" thickTop="1" thickBot="1" x14ac:dyDescent="0.3">
      <c r="A1050" s="107">
        <v>1046</v>
      </c>
      <c r="B1050" s="108" t="s">
        <v>1126</v>
      </c>
      <c r="C1050" s="108" t="s">
        <v>1285</v>
      </c>
      <c r="D1050" s="108" t="s">
        <v>1141</v>
      </c>
      <c r="E1050" s="124">
        <v>36414</v>
      </c>
      <c r="F1050" s="109" t="s">
        <v>1230</v>
      </c>
      <c r="G1050" s="110" t="s">
        <v>1230</v>
      </c>
      <c r="H1050" s="110" t="s">
        <v>1230</v>
      </c>
      <c r="I1050" s="111" t="s">
        <v>1333</v>
      </c>
      <c r="J1050" s="110" t="s">
        <v>1210</v>
      </c>
      <c r="K1050" s="110" t="s">
        <v>1230</v>
      </c>
      <c r="L1050" s="112">
        <v>3</v>
      </c>
      <c r="M1050" s="112">
        <v>0</v>
      </c>
      <c r="N1050" s="112">
        <v>1</v>
      </c>
      <c r="O1050" s="110" t="s">
        <v>1210</v>
      </c>
      <c r="P1050" s="110" t="s">
        <v>1230</v>
      </c>
      <c r="Q1050" s="117"/>
      <c r="R1050" s="113" t="s">
        <v>44</v>
      </c>
      <c r="S1050" s="101" t="str">
        <f t="shared" si="17"/>
        <v>Ok</v>
      </c>
      <c r="T1050" s="6">
        <f>IFERROR(VLOOKUP(D1050,'[1]2020 год'!$C:$J,8,0),IFERROR(VLOOKUP(D1050,'[1]2020 год'!$C:$J,7,0),""))</f>
        <v>36414</v>
      </c>
    </row>
    <row r="1051" spans="1:20" ht="42.6" thickTop="1" thickBot="1" x14ac:dyDescent="0.3">
      <c r="A1051" s="107">
        <v>1047</v>
      </c>
      <c r="B1051" s="108" t="s">
        <v>1126</v>
      </c>
      <c r="C1051" s="108" t="s">
        <v>1286</v>
      </c>
      <c r="D1051" s="108" t="s">
        <v>1142</v>
      </c>
      <c r="E1051" s="124">
        <v>413267</v>
      </c>
      <c r="F1051" s="109" t="s">
        <v>1230</v>
      </c>
      <c r="G1051" s="110" t="s">
        <v>1230</v>
      </c>
      <c r="H1051" s="110" t="s">
        <v>1230</v>
      </c>
      <c r="I1051" s="111" t="s">
        <v>1333</v>
      </c>
      <c r="J1051" s="110" t="s">
        <v>1210</v>
      </c>
      <c r="K1051" s="110" t="s">
        <v>1230</v>
      </c>
      <c r="L1051" s="112">
        <v>2</v>
      </c>
      <c r="M1051" s="112">
        <v>0</v>
      </c>
      <c r="N1051" s="112">
        <v>1</v>
      </c>
      <c r="O1051" s="110" t="s">
        <v>1210</v>
      </c>
      <c r="P1051" s="110" t="s">
        <v>1230</v>
      </c>
      <c r="Q1051" s="117"/>
      <c r="R1051" s="113" t="s">
        <v>44</v>
      </c>
      <c r="S1051" s="101" t="str">
        <f t="shared" si="17"/>
        <v>Ok</v>
      </c>
      <c r="T1051" s="6">
        <f>IFERROR(VLOOKUP(D1051,'[1]2020 год'!$C:$J,8,0),IFERROR(VLOOKUP(D1051,'[1]2020 год'!$C:$J,7,0),""))</f>
        <v>413267</v>
      </c>
    </row>
    <row r="1052" spans="1:20" ht="42.6" thickTop="1" thickBot="1" x14ac:dyDescent="0.3">
      <c r="A1052" s="107">
        <v>1048</v>
      </c>
      <c r="B1052" s="108" t="s">
        <v>1126</v>
      </c>
      <c r="C1052" s="108" t="s">
        <v>1286</v>
      </c>
      <c r="D1052" s="108" t="s">
        <v>1143</v>
      </c>
      <c r="E1052" s="124">
        <v>151275</v>
      </c>
      <c r="F1052" s="109" t="s">
        <v>1230</v>
      </c>
      <c r="G1052" s="110" t="s">
        <v>1230</v>
      </c>
      <c r="H1052" s="110" t="s">
        <v>1230</v>
      </c>
      <c r="I1052" s="111" t="s">
        <v>1333</v>
      </c>
      <c r="J1052" s="110" t="s">
        <v>1210</v>
      </c>
      <c r="K1052" s="110" t="s">
        <v>1230</v>
      </c>
      <c r="L1052" s="112">
        <v>2</v>
      </c>
      <c r="M1052" s="112">
        <v>0</v>
      </c>
      <c r="N1052" s="112">
        <v>1</v>
      </c>
      <c r="O1052" s="110" t="s">
        <v>1210</v>
      </c>
      <c r="P1052" s="110" t="s">
        <v>1230</v>
      </c>
      <c r="Q1052" s="117"/>
      <c r="R1052" s="113" t="s">
        <v>44</v>
      </c>
      <c r="S1052" s="101" t="str">
        <f t="shared" si="17"/>
        <v>Ok</v>
      </c>
      <c r="T1052" s="6">
        <f>IFERROR(VLOOKUP(D1052,'[1]2020 год'!$C:$J,8,0),IFERROR(VLOOKUP(D1052,'[1]2020 год'!$C:$J,7,0),""))</f>
        <v>151275</v>
      </c>
    </row>
    <row r="1053" spans="1:20" ht="42.6" thickTop="1" thickBot="1" x14ac:dyDescent="0.3">
      <c r="A1053" s="107">
        <v>1049</v>
      </c>
      <c r="B1053" s="108" t="s">
        <v>1126</v>
      </c>
      <c r="C1053" s="108" t="s">
        <v>1285</v>
      </c>
      <c r="D1053" s="108" t="s">
        <v>1144</v>
      </c>
      <c r="E1053" s="124">
        <v>9017</v>
      </c>
      <c r="F1053" s="109" t="s">
        <v>1230</v>
      </c>
      <c r="G1053" s="110" t="s">
        <v>1230</v>
      </c>
      <c r="H1053" s="110" t="s">
        <v>1230</v>
      </c>
      <c r="I1053" s="111" t="s">
        <v>1333</v>
      </c>
      <c r="J1053" s="110" t="s">
        <v>1210</v>
      </c>
      <c r="K1053" s="110" t="s">
        <v>1230</v>
      </c>
      <c r="L1053" s="112">
        <v>3</v>
      </c>
      <c r="M1053" s="112">
        <v>0</v>
      </c>
      <c r="N1053" s="112">
        <v>1</v>
      </c>
      <c r="O1053" s="110" t="s">
        <v>1210</v>
      </c>
      <c r="P1053" s="110" t="s">
        <v>1230</v>
      </c>
      <c r="Q1053" s="117"/>
      <c r="R1053" s="113" t="s">
        <v>44</v>
      </c>
      <c r="S1053" s="101" t="str">
        <f t="shared" si="17"/>
        <v>Ok</v>
      </c>
      <c r="T1053" s="6">
        <f>IFERROR(VLOOKUP(D1053,'[1]2020 год'!$C:$J,8,0),IFERROR(VLOOKUP(D1053,'[1]2020 год'!$C:$J,7,0),""))</f>
        <v>9017</v>
      </c>
    </row>
    <row r="1054" spans="1:20" ht="42.6" thickTop="1" thickBot="1" x14ac:dyDescent="0.3">
      <c r="A1054" s="107">
        <v>1050</v>
      </c>
      <c r="B1054" s="108" t="s">
        <v>1126</v>
      </c>
      <c r="C1054" s="108" t="s">
        <v>1285</v>
      </c>
      <c r="D1054" s="108" t="s">
        <v>1145</v>
      </c>
      <c r="E1054" s="124">
        <v>11539</v>
      </c>
      <c r="F1054" s="109" t="s">
        <v>1230</v>
      </c>
      <c r="G1054" s="110" t="s">
        <v>1230</v>
      </c>
      <c r="H1054" s="110" t="s">
        <v>1230</v>
      </c>
      <c r="I1054" s="111" t="s">
        <v>1333</v>
      </c>
      <c r="J1054" s="110" t="s">
        <v>1210</v>
      </c>
      <c r="K1054" s="110" t="s">
        <v>1230</v>
      </c>
      <c r="L1054" s="112">
        <v>3</v>
      </c>
      <c r="M1054" s="112">
        <v>0</v>
      </c>
      <c r="N1054" s="112">
        <v>1</v>
      </c>
      <c r="O1054" s="110" t="s">
        <v>1210</v>
      </c>
      <c r="P1054" s="110" t="s">
        <v>1230</v>
      </c>
      <c r="Q1054" s="117"/>
      <c r="R1054" s="113" t="s">
        <v>44</v>
      </c>
      <c r="S1054" s="101" t="str">
        <f t="shared" si="17"/>
        <v>Ok</v>
      </c>
      <c r="T1054" s="6">
        <f>IFERROR(VLOOKUP(D1054,'[1]2020 год'!$C:$J,8,0),IFERROR(VLOOKUP(D1054,'[1]2020 год'!$C:$J,7,0),""))</f>
        <v>11539</v>
      </c>
    </row>
    <row r="1055" spans="1:20" ht="42.6" thickTop="1" thickBot="1" x14ac:dyDescent="0.3">
      <c r="A1055" s="107">
        <v>1051</v>
      </c>
      <c r="B1055" s="108" t="s">
        <v>1126</v>
      </c>
      <c r="C1055" s="108" t="s">
        <v>1285</v>
      </c>
      <c r="D1055" s="108" t="s">
        <v>1146</v>
      </c>
      <c r="E1055" s="124">
        <v>78811</v>
      </c>
      <c r="F1055" s="109" t="s">
        <v>1230</v>
      </c>
      <c r="G1055" s="110" t="s">
        <v>1230</v>
      </c>
      <c r="H1055" s="110" t="s">
        <v>1230</v>
      </c>
      <c r="I1055" s="111" t="s">
        <v>1333</v>
      </c>
      <c r="J1055" s="110" t="s">
        <v>1210</v>
      </c>
      <c r="K1055" s="110" t="s">
        <v>1230</v>
      </c>
      <c r="L1055" s="112">
        <v>3</v>
      </c>
      <c r="M1055" s="112">
        <v>0</v>
      </c>
      <c r="N1055" s="112">
        <v>1</v>
      </c>
      <c r="O1055" s="110" t="s">
        <v>1210</v>
      </c>
      <c r="P1055" s="110" t="s">
        <v>1230</v>
      </c>
      <c r="Q1055" s="117"/>
      <c r="R1055" s="113" t="s">
        <v>44</v>
      </c>
      <c r="S1055" s="101" t="str">
        <f t="shared" si="17"/>
        <v>Ok</v>
      </c>
      <c r="T1055" s="6">
        <f>IFERROR(VLOOKUP(D1055,'[1]2020 год'!$C:$J,8,0),IFERROR(VLOOKUP(D1055,'[1]2020 год'!$C:$J,7,0),""))</f>
        <v>78811</v>
      </c>
    </row>
    <row r="1056" spans="1:20" ht="42.6" thickTop="1" thickBot="1" x14ac:dyDescent="0.3">
      <c r="A1056" s="107">
        <v>1052</v>
      </c>
      <c r="B1056" s="108" t="s">
        <v>1126</v>
      </c>
      <c r="C1056" s="108" t="s">
        <v>1285</v>
      </c>
      <c r="D1056" s="108" t="s">
        <v>236</v>
      </c>
      <c r="E1056" s="124">
        <v>11242</v>
      </c>
      <c r="F1056" s="109" t="s">
        <v>1230</v>
      </c>
      <c r="G1056" s="110" t="s">
        <v>1230</v>
      </c>
      <c r="H1056" s="110" t="s">
        <v>1230</v>
      </c>
      <c r="I1056" s="111" t="s">
        <v>1333</v>
      </c>
      <c r="J1056" s="110" t="s">
        <v>1210</v>
      </c>
      <c r="K1056" s="110" t="s">
        <v>1230</v>
      </c>
      <c r="L1056" s="112">
        <v>3</v>
      </c>
      <c r="M1056" s="112">
        <v>0</v>
      </c>
      <c r="N1056" s="112">
        <v>1</v>
      </c>
      <c r="O1056" s="110" t="s">
        <v>1210</v>
      </c>
      <c r="P1056" s="110" t="s">
        <v>1230</v>
      </c>
      <c r="Q1056" s="117"/>
      <c r="R1056" s="113" t="s">
        <v>44</v>
      </c>
      <c r="S1056" s="101" t="str">
        <f t="shared" si="17"/>
        <v>Ok</v>
      </c>
      <c r="T1056" s="6">
        <f>IFERROR(VLOOKUP(D1056,'[1]2020 год'!$C:$J,8,0),IFERROR(VLOOKUP(D1056,'[1]2020 год'!$C:$J,7,0),""))</f>
        <v>11242</v>
      </c>
    </row>
    <row r="1057" spans="1:20" ht="42.6" thickTop="1" thickBot="1" x14ac:dyDescent="0.3">
      <c r="A1057" s="107">
        <v>1053</v>
      </c>
      <c r="B1057" s="108" t="s">
        <v>1126</v>
      </c>
      <c r="C1057" s="108" t="s">
        <v>1285</v>
      </c>
      <c r="D1057" s="108" t="s">
        <v>1147</v>
      </c>
      <c r="E1057" s="124">
        <v>17254</v>
      </c>
      <c r="F1057" s="109" t="s">
        <v>1230</v>
      </c>
      <c r="G1057" s="110" t="s">
        <v>1230</v>
      </c>
      <c r="H1057" s="110" t="s">
        <v>1230</v>
      </c>
      <c r="I1057" s="111" t="s">
        <v>1333</v>
      </c>
      <c r="J1057" s="110" t="s">
        <v>1210</v>
      </c>
      <c r="K1057" s="110" t="s">
        <v>1230</v>
      </c>
      <c r="L1057" s="112">
        <v>3</v>
      </c>
      <c r="M1057" s="112">
        <v>0</v>
      </c>
      <c r="N1057" s="112">
        <v>1</v>
      </c>
      <c r="O1057" s="110" t="s">
        <v>1210</v>
      </c>
      <c r="P1057" s="110" t="s">
        <v>1230</v>
      </c>
      <c r="Q1057" s="117"/>
      <c r="R1057" s="113" t="s">
        <v>44</v>
      </c>
      <c r="S1057" s="101" t="str">
        <f t="shared" si="17"/>
        <v>Ok</v>
      </c>
      <c r="T1057" s="6">
        <f>IFERROR(VLOOKUP(D1057,'[1]2020 год'!$C:$J,8,0),IFERROR(VLOOKUP(D1057,'[1]2020 год'!$C:$J,7,0),""))</f>
        <v>17254</v>
      </c>
    </row>
    <row r="1058" spans="1:20" ht="42.6" thickTop="1" thickBot="1" x14ac:dyDescent="0.3">
      <c r="A1058" s="107">
        <v>1054</v>
      </c>
      <c r="B1058" s="108" t="s">
        <v>1126</v>
      </c>
      <c r="C1058" s="108" t="s">
        <v>1285</v>
      </c>
      <c r="D1058" s="108" t="s">
        <v>1148</v>
      </c>
      <c r="E1058" s="124">
        <v>12674</v>
      </c>
      <c r="F1058" s="109" t="s">
        <v>1230</v>
      </c>
      <c r="G1058" s="110" t="s">
        <v>1230</v>
      </c>
      <c r="H1058" s="110" t="s">
        <v>1230</v>
      </c>
      <c r="I1058" s="111" t="s">
        <v>1333</v>
      </c>
      <c r="J1058" s="110" t="s">
        <v>1210</v>
      </c>
      <c r="K1058" s="110" t="s">
        <v>1230</v>
      </c>
      <c r="L1058" s="112">
        <v>3</v>
      </c>
      <c r="M1058" s="112">
        <v>0</v>
      </c>
      <c r="N1058" s="112">
        <v>1</v>
      </c>
      <c r="O1058" s="110" t="s">
        <v>1210</v>
      </c>
      <c r="P1058" s="110" t="s">
        <v>1230</v>
      </c>
      <c r="Q1058" s="117"/>
      <c r="R1058" s="113" t="s">
        <v>44</v>
      </c>
      <c r="S1058" s="101" t="str">
        <f t="shared" si="17"/>
        <v>Ok</v>
      </c>
      <c r="T1058" s="6">
        <f>IFERROR(VLOOKUP(D1058,'[1]2020 год'!$C:$J,8,0),IFERROR(VLOOKUP(D1058,'[1]2020 год'!$C:$J,7,0),""))</f>
        <v>12674</v>
      </c>
    </row>
    <row r="1059" spans="1:20" ht="42.6" thickTop="1" thickBot="1" x14ac:dyDescent="0.3">
      <c r="A1059" s="107">
        <v>1055</v>
      </c>
      <c r="B1059" s="108" t="s">
        <v>1126</v>
      </c>
      <c r="C1059" s="108" t="s">
        <v>1285</v>
      </c>
      <c r="D1059" s="108" t="s">
        <v>1149</v>
      </c>
      <c r="E1059" s="124">
        <v>41339</v>
      </c>
      <c r="F1059" s="109" t="s">
        <v>1230</v>
      </c>
      <c r="G1059" s="110" t="s">
        <v>1230</v>
      </c>
      <c r="H1059" s="110" t="s">
        <v>1230</v>
      </c>
      <c r="I1059" s="111" t="s">
        <v>1333</v>
      </c>
      <c r="J1059" s="110" t="s">
        <v>1210</v>
      </c>
      <c r="K1059" s="110" t="s">
        <v>1230</v>
      </c>
      <c r="L1059" s="112">
        <v>3</v>
      </c>
      <c r="M1059" s="112">
        <v>0</v>
      </c>
      <c r="N1059" s="112">
        <v>1</v>
      </c>
      <c r="O1059" s="110" t="s">
        <v>1210</v>
      </c>
      <c r="P1059" s="110" t="s">
        <v>1230</v>
      </c>
      <c r="Q1059" s="117"/>
      <c r="R1059" s="113" t="s">
        <v>44</v>
      </c>
      <c r="S1059" s="101" t="str">
        <f t="shared" si="17"/>
        <v>Ok</v>
      </c>
      <c r="T1059" s="6">
        <f>IFERROR(VLOOKUP(D1059,'[1]2020 год'!$C:$J,8,0),IFERROR(VLOOKUP(D1059,'[1]2020 год'!$C:$J,7,0),""))</f>
        <v>41339</v>
      </c>
    </row>
    <row r="1060" spans="1:20" ht="42.6" thickTop="1" thickBot="1" x14ac:dyDescent="0.3">
      <c r="A1060" s="107">
        <v>1056</v>
      </c>
      <c r="B1060" s="108" t="s">
        <v>1126</v>
      </c>
      <c r="C1060" s="108" t="s">
        <v>1285</v>
      </c>
      <c r="D1060" s="108" t="s">
        <v>1150</v>
      </c>
      <c r="E1060" s="124">
        <v>12645</v>
      </c>
      <c r="F1060" s="109" t="s">
        <v>1230</v>
      </c>
      <c r="G1060" s="110" t="s">
        <v>1230</v>
      </c>
      <c r="H1060" s="110" t="s">
        <v>1230</v>
      </c>
      <c r="I1060" s="111" t="s">
        <v>1333</v>
      </c>
      <c r="J1060" s="110" t="s">
        <v>1210</v>
      </c>
      <c r="K1060" s="110" t="s">
        <v>1230</v>
      </c>
      <c r="L1060" s="112">
        <v>3</v>
      </c>
      <c r="M1060" s="112">
        <v>0</v>
      </c>
      <c r="N1060" s="112">
        <v>1</v>
      </c>
      <c r="O1060" s="110" t="s">
        <v>1210</v>
      </c>
      <c r="P1060" s="110" t="s">
        <v>1230</v>
      </c>
      <c r="Q1060" s="117"/>
      <c r="R1060" s="113" t="s">
        <v>44</v>
      </c>
      <c r="S1060" s="101" t="str">
        <f t="shared" si="17"/>
        <v>Ok</v>
      </c>
      <c r="T1060" s="6">
        <f>IFERROR(VLOOKUP(D1060,'[1]2020 год'!$C:$J,8,0),IFERROR(VLOOKUP(D1060,'[1]2020 год'!$C:$J,7,0),""))</f>
        <v>12645</v>
      </c>
    </row>
    <row r="1061" spans="1:20" ht="42.6" thickTop="1" thickBot="1" x14ac:dyDescent="0.3">
      <c r="A1061" s="107">
        <v>1057</v>
      </c>
      <c r="B1061" s="108" t="s">
        <v>1126</v>
      </c>
      <c r="C1061" s="108" t="s">
        <v>1285</v>
      </c>
      <c r="D1061" s="108" t="s">
        <v>1151</v>
      </c>
      <c r="E1061" s="124">
        <v>51488</v>
      </c>
      <c r="F1061" s="109" t="s">
        <v>1230</v>
      </c>
      <c r="G1061" s="110" t="s">
        <v>1230</v>
      </c>
      <c r="H1061" s="110" t="s">
        <v>1230</v>
      </c>
      <c r="I1061" s="111" t="s">
        <v>1333</v>
      </c>
      <c r="J1061" s="110" t="s">
        <v>1210</v>
      </c>
      <c r="K1061" s="110" t="s">
        <v>1230</v>
      </c>
      <c r="L1061" s="112">
        <v>3</v>
      </c>
      <c r="M1061" s="112">
        <v>0</v>
      </c>
      <c r="N1061" s="112">
        <v>1</v>
      </c>
      <c r="O1061" s="110" t="s">
        <v>1210</v>
      </c>
      <c r="P1061" s="110" t="s">
        <v>1230</v>
      </c>
      <c r="Q1061" s="117"/>
      <c r="R1061" s="113" t="s">
        <v>44</v>
      </c>
      <c r="S1061" s="101" t="str">
        <f t="shared" si="17"/>
        <v>Ok</v>
      </c>
      <c r="T1061" s="6">
        <f>IFERROR(VLOOKUP(D1061,'[1]2020 год'!$C:$J,8,0),IFERROR(VLOOKUP(D1061,'[1]2020 год'!$C:$J,7,0),""))</f>
        <v>51488</v>
      </c>
    </row>
    <row r="1062" spans="1:20" ht="42.6" thickTop="1" thickBot="1" x14ac:dyDescent="0.3">
      <c r="A1062" s="107">
        <v>1058</v>
      </c>
      <c r="B1062" s="108" t="s">
        <v>1126</v>
      </c>
      <c r="C1062" s="108" t="s">
        <v>1285</v>
      </c>
      <c r="D1062" s="108" t="s">
        <v>1152</v>
      </c>
      <c r="E1062" s="124">
        <v>32613</v>
      </c>
      <c r="F1062" s="109" t="s">
        <v>1230</v>
      </c>
      <c r="G1062" s="110" t="s">
        <v>1230</v>
      </c>
      <c r="H1062" s="110" t="s">
        <v>1230</v>
      </c>
      <c r="I1062" s="111" t="s">
        <v>1333</v>
      </c>
      <c r="J1062" s="110" t="s">
        <v>1210</v>
      </c>
      <c r="K1062" s="110" t="s">
        <v>1230</v>
      </c>
      <c r="L1062" s="112">
        <v>3</v>
      </c>
      <c r="M1062" s="112">
        <v>0</v>
      </c>
      <c r="N1062" s="112">
        <v>1</v>
      </c>
      <c r="O1062" s="110" t="s">
        <v>1210</v>
      </c>
      <c r="P1062" s="110" t="s">
        <v>1230</v>
      </c>
      <c r="Q1062" s="117"/>
      <c r="R1062" s="113" t="s">
        <v>44</v>
      </c>
      <c r="S1062" s="101" t="str">
        <f t="shared" si="17"/>
        <v>Ok</v>
      </c>
      <c r="T1062" s="6">
        <f>IFERROR(VLOOKUP(D1062,'[1]2020 год'!$C:$J,8,0),IFERROR(VLOOKUP(D1062,'[1]2020 год'!$C:$J,7,0),""))</f>
        <v>32613</v>
      </c>
    </row>
    <row r="1063" spans="1:20" ht="42.6" thickTop="1" thickBot="1" x14ac:dyDescent="0.3">
      <c r="A1063" s="107">
        <v>1059</v>
      </c>
      <c r="B1063" s="108" t="s">
        <v>1126</v>
      </c>
      <c r="C1063" s="108" t="s">
        <v>1285</v>
      </c>
      <c r="D1063" s="108" t="s">
        <v>1153</v>
      </c>
      <c r="E1063" s="124">
        <v>73154</v>
      </c>
      <c r="F1063" s="109" t="s">
        <v>1230</v>
      </c>
      <c r="G1063" s="110" t="s">
        <v>1230</v>
      </c>
      <c r="H1063" s="110" t="s">
        <v>1230</v>
      </c>
      <c r="I1063" s="111" t="s">
        <v>1333</v>
      </c>
      <c r="J1063" s="110" t="s">
        <v>1210</v>
      </c>
      <c r="K1063" s="110" t="s">
        <v>1230</v>
      </c>
      <c r="L1063" s="112">
        <v>3</v>
      </c>
      <c r="M1063" s="112">
        <v>0</v>
      </c>
      <c r="N1063" s="112">
        <v>1</v>
      </c>
      <c r="O1063" s="110" t="s">
        <v>1210</v>
      </c>
      <c r="P1063" s="110" t="s">
        <v>1230</v>
      </c>
      <c r="Q1063" s="117"/>
      <c r="R1063" s="113" t="s">
        <v>44</v>
      </c>
      <c r="S1063" s="101" t="str">
        <f t="shared" si="17"/>
        <v>Ok</v>
      </c>
      <c r="T1063" s="6">
        <f>IFERROR(VLOOKUP(D1063,'[1]2020 год'!$C:$J,8,0),IFERROR(VLOOKUP(D1063,'[1]2020 год'!$C:$J,7,0),""))</f>
        <v>73154</v>
      </c>
    </row>
    <row r="1064" spans="1:20" ht="42.6" thickTop="1" thickBot="1" x14ac:dyDescent="0.3">
      <c r="A1064" s="107">
        <v>1060</v>
      </c>
      <c r="B1064" s="108" t="s">
        <v>1126</v>
      </c>
      <c r="C1064" s="108" t="s">
        <v>1285</v>
      </c>
      <c r="D1064" s="108" t="s">
        <v>1154</v>
      </c>
      <c r="E1064" s="124">
        <v>22042</v>
      </c>
      <c r="F1064" s="109" t="s">
        <v>1230</v>
      </c>
      <c r="G1064" s="110" t="s">
        <v>1230</v>
      </c>
      <c r="H1064" s="110" t="s">
        <v>1230</v>
      </c>
      <c r="I1064" s="111" t="s">
        <v>1333</v>
      </c>
      <c r="J1064" s="110" t="s">
        <v>1210</v>
      </c>
      <c r="K1064" s="110" t="s">
        <v>1230</v>
      </c>
      <c r="L1064" s="112">
        <v>3</v>
      </c>
      <c r="M1064" s="112">
        <v>0</v>
      </c>
      <c r="N1064" s="112">
        <v>1</v>
      </c>
      <c r="O1064" s="110" t="s">
        <v>1210</v>
      </c>
      <c r="P1064" s="110" t="s">
        <v>1230</v>
      </c>
      <c r="Q1064" s="117"/>
      <c r="R1064" s="113" t="s">
        <v>44</v>
      </c>
      <c r="S1064" s="101" t="str">
        <f t="shared" si="17"/>
        <v>Ok</v>
      </c>
      <c r="T1064" s="6">
        <f>IFERROR(VLOOKUP(D1064,'[1]2020 год'!$C:$J,8,0),IFERROR(VLOOKUP(D1064,'[1]2020 год'!$C:$J,7,0),""))</f>
        <v>22042</v>
      </c>
    </row>
    <row r="1065" spans="1:20" ht="42.6" thickTop="1" thickBot="1" x14ac:dyDescent="0.3">
      <c r="A1065" s="107">
        <v>1061</v>
      </c>
      <c r="B1065" s="108" t="s">
        <v>1126</v>
      </c>
      <c r="C1065" s="108" t="s">
        <v>1285</v>
      </c>
      <c r="D1065" s="108" t="s">
        <v>1155</v>
      </c>
      <c r="E1065" s="124">
        <v>40932</v>
      </c>
      <c r="F1065" s="109" t="s">
        <v>1230</v>
      </c>
      <c r="G1065" s="110" t="s">
        <v>1230</v>
      </c>
      <c r="H1065" s="110" t="s">
        <v>1230</v>
      </c>
      <c r="I1065" s="111" t="s">
        <v>1333</v>
      </c>
      <c r="J1065" s="110" t="s">
        <v>1210</v>
      </c>
      <c r="K1065" s="110" t="s">
        <v>1230</v>
      </c>
      <c r="L1065" s="112">
        <v>3</v>
      </c>
      <c r="M1065" s="112">
        <v>0</v>
      </c>
      <c r="N1065" s="112">
        <v>1</v>
      </c>
      <c r="O1065" s="110" t="s">
        <v>1210</v>
      </c>
      <c r="P1065" s="110" t="s">
        <v>1230</v>
      </c>
      <c r="Q1065" s="117"/>
      <c r="R1065" s="113" t="s">
        <v>44</v>
      </c>
      <c r="S1065" s="101" t="str">
        <f t="shared" si="17"/>
        <v>Ok</v>
      </c>
      <c r="T1065" s="6">
        <f>IFERROR(VLOOKUP(D1065,'[1]2020 год'!$C:$J,8,0),IFERROR(VLOOKUP(D1065,'[1]2020 год'!$C:$J,7,0),""))</f>
        <v>40932</v>
      </c>
    </row>
    <row r="1066" spans="1:20" ht="42.6" thickTop="1" thickBot="1" x14ac:dyDescent="0.3">
      <c r="A1066" s="107">
        <v>1062</v>
      </c>
      <c r="B1066" s="108" t="s">
        <v>1126</v>
      </c>
      <c r="C1066" s="108" t="s">
        <v>1286</v>
      </c>
      <c r="D1066" s="108" t="s">
        <v>1156</v>
      </c>
      <c r="E1066" s="124">
        <v>1200719</v>
      </c>
      <c r="F1066" s="109" t="s">
        <v>1230</v>
      </c>
      <c r="G1066" s="110" t="s">
        <v>1230</v>
      </c>
      <c r="H1066" s="110" t="s">
        <v>1230</v>
      </c>
      <c r="I1066" s="111" t="s">
        <v>1333</v>
      </c>
      <c r="J1066" s="110" t="s">
        <v>1210</v>
      </c>
      <c r="K1066" s="110" t="s">
        <v>1230</v>
      </c>
      <c r="L1066" s="112">
        <v>2</v>
      </c>
      <c r="M1066" s="112">
        <v>0</v>
      </c>
      <c r="N1066" s="112">
        <v>1</v>
      </c>
      <c r="O1066" s="110" t="s">
        <v>1210</v>
      </c>
      <c r="P1066" s="110" t="s">
        <v>1230</v>
      </c>
      <c r="Q1066" s="117"/>
      <c r="R1066" s="113" t="s">
        <v>44</v>
      </c>
      <c r="S1066" s="101" t="str">
        <f t="shared" si="17"/>
        <v>Ok</v>
      </c>
      <c r="T1066" s="6">
        <f>IFERROR(VLOOKUP(D1066,'[1]2020 год'!$C:$J,8,0),IFERROR(VLOOKUP(D1066,'[1]2020 год'!$C:$J,7,0),""))</f>
        <v>1200719</v>
      </c>
    </row>
    <row r="1067" spans="1:20" ht="42.6" thickTop="1" thickBot="1" x14ac:dyDescent="0.3">
      <c r="A1067" s="107">
        <v>1063</v>
      </c>
      <c r="B1067" s="108" t="s">
        <v>1126</v>
      </c>
      <c r="C1067" s="108" t="s">
        <v>1285</v>
      </c>
      <c r="D1067" s="108" t="s">
        <v>1157</v>
      </c>
      <c r="E1067" s="124">
        <v>37541</v>
      </c>
      <c r="F1067" s="109" t="s">
        <v>1230</v>
      </c>
      <c r="G1067" s="110" t="s">
        <v>1230</v>
      </c>
      <c r="H1067" s="110" t="s">
        <v>1230</v>
      </c>
      <c r="I1067" s="111" t="s">
        <v>1333</v>
      </c>
      <c r="J1067" s="110" t="s">
        <v>1210</v>
      </c>
      <c r="K1067" s="110" t="s">
        <v>1230</v>
      </c>
      <c r="L1067" s="112">
        <v>3</v>
      </c>
      <c r="M1067" s="112">
        <v>0</v>
      </c>
      <c r="N1067" s="112">
        <v>1</v>
      </c>
      <c r="O1067" s="110" t="s">
        <v>1210</v>
      </c>
      <c r="P1067" s="110" t="s">
        <v>1230</v>
      </c>
      <c r="Q1067" s="117"/>
      <c r="R1067" s="113" t="s">
        <v>44</v>
      </c>
      <c r="S1067" s="101" t="str">
        <f t="shared" si="17"/>
        <v>Ok</v>
      </c>
      <c r="T1067" s="6">
        <f>IFERROR(VLOOKUP(D1067,'[1]2020 год'!$C:$J,8,0),IFERROR(VLOOKUP(D1067,'[1]2020 год'!$C:$J,7,0),""))</f>
        <v>37541</v>
      </c>
    </row>
    <row r="1068" spans="1:20" ht="42.6" thickTop="1" thickBot="1" x14ac:dyDescent="0.3">
      <c r="A1068" s="107">
        <v>1064</v>
      </c>
      <c r="B1068" s="108" t="s">
        <v>1126</v>
      </c>
      <c r="C1068" s="108" t="s">
        <v>1285</v>
      </c>
      <c r="D1068" s="108" t="s">
        <v>1158</v>
      </c>
      <c r="E1068" s="124">
        <v>11178</v>
      </c>
      <c r="F1068" s="109" t="s">
        <v>1230</v>
      </c>
      <c r="G1068" s="110" t="s">
        <v>1230</v>
      </c>
      <c r="H1068" s="110" t="s">
        <v>1230</v>
      </c>
      <c r="I1068" s="111" t="s">
        <v>1333</v>
      </c>
      <c r="J1068" s="110" t="s">
        <v>1210</v>
      </c>
      <c r="K1068" s="110" t="s">
        <v>1230</v>
      </c>
      <c r="L1068" s="112">
        <v>3</v>
      </c>
      <c r="M1068" s="112">
        <v>0</v>
      </c>
      <c r="N1068" s="112">
        <v>1</v>
      </c>
      <c r="O1068" s="110" t="s">
        <v>1210</v>
      </c>
      <c r="P1068" s="110" t="s">
        <v>1230</v>
      </c>
      <c r="Q1068" s="117"/>
      <c r="R1068" s="113" t="s">
        <v>44</v>
      </c>
      <c r="S1068" s="101" t="str">
        <f t="shared" si="17"/>
        <v>Ok</v>
      </c>
      <c r="T1068" s="6">
        <f>IFERROR(VLOOKUP(D1068,'[1]2020 год'!$C:$J,8,0),IFERROR(VLOOKUP(D1068,'[1]2020 год'!$C:$J,7,0),""))</f>
        <v>11178</v>
      </c>
    </row>
    <row r="1069" spans="1:20" ht="42.6" thickTop="1" thickBot="1" x14ac:dyDescent="0.3">
      <c r="A1069" s="107">
        <v>1065</v>
      </c>
      <c r="B1069" s="108" t="s">
        <v>1161</v>
      </c>
      <c r="C1069" s="108" t="s">
        <v>1285</v>
      </c>
      <c r="D1069" s="108" t="s">
        <v>1159</v>
      </c>
      <c r="E1069" s="124">
        <v>8680</v>
      </c>
      <c r="F1069" s="109" t="s">
        <v>1230</v>
      </c>
      <c r="G1069" s="110" t="s">
        <v>1230</v>
      </c>
      <c r="H1069" s="110" t="s">
        <v>1230</v>
      </c>
      <c r="I1069" s="111" t="s">
        <v>1333</v>
      </c>
      <c r="J1069" s="110" t="s">
        <v>1210</v>
      </c>
      <c r="K1069" s="110" t="s">
        <v>1230</v>
      </c>
      <c r="L1069" s="112">
        <v>3</v>
      </c>
      <c r="M1069" s="112">
        <v>0</v>
      </c>
      <c r="N1069" s="112">
        <v>1</v>
      </c>
      <c r="O1069" s="110" t="s">
        <v>1210</v>
      </c>
      <c r="P1069" s="110" t="s">
        <v>1230</v>
      </c>
      <c r="Q1069" s="117"/>
      <c r="R1069" s="113" t="s">
        <v>43</v>
      </c>
      <c r="S1069" s="101" t="str">
        <f t="shared" si="17"/>
        <v>Ok</v>
      </c>
      <c r="T1069" s="6">
        <f>IFERROR(VLOOKUP(D1069,'[1]2020 год'!$C:$J,8,0),IFERROR(VLOOKUP(D1069,'[1]2020 год'!$C:$J,7,0),""))</f>
        <v>8680</v>
      </c>
    </row>
    <row r="1070" spans="1:20" ht="42.6" thickTop="1" thickBot="1" x14ac:dyDescent="0.3">
      <c r="A1070" s="107">
        <v>1066</v>
      </c>
      <c r="B1070" s="108" t="s">
        <v>1161</v>
      </c>
      <c r="C1070" s="108" t="s">
        <v>1285</v>
      </c>
      <c r="D1070" s="108" t="s">
        <v>1160</v>
      </c>
      <c r="E1070" s="124">
        <v>8550</v>
      </c>
      <c r="F1070" s="109" t="s">
        <v>1230</v>
      </c>
      <c r="G1070" s="110" t="s">
        <v>1230</v>
      </c>
      <c r="H1070" s="110" t="s">
        <v>1230</v>
      </c>
      <c r="I1070" s="111" t="s">
        <v>1333</v>
      </c>
      <c r="J1070" s="110" t="s">
        <v>1210</v>
      </c>
      <c r="K1070" s="110" t="s">
        <v>1230</v>
      </c>
      <c r="L1070" s="112">
        <v>3</v>
      </c>
      <c r="M1070" s="112">
        <v>0</v>
      </c>
      <c r="N1070" s="112">
        <v>1</v>
      </c>
      <c r="O1070" s="110" t="s">
        <v>1210</v>
      </c>
      <c r="P1070" s="110" t="s">
        <v>1230</v>
      </c>
      <c r="Q1070" s="117"/>
      <c r="R1070" s="113" t="s">
        <v>43</v>
      </c>
      <c r="S1070" s="101" t="str">
        <f t="shared" si="17"/>
        <v>Ok</v>
      </c>
      <c r="T1070" s="6">
        <f>IFERROR(VLOOKUP(D1070,'[1]2020 год'!$C:$J,8,0),IFERROR(VLOOKUP(D1070,'[1]2020 год'!$C:$J,7,0),""))</f>
        <v>8550</v>
      </c>
    </row>
    <row r="1071" spans="1:20" ht="42.6" thickTop="1" thickBot="1" x14ac:dyDescent="0.3">
      <c r="A1071" s="107">
        <v>1067</v>
      </c>
      <c r="B1071" s="108" t="s">
        <v>1161</v>
      </c>
      <c r="C1071" s="108" t="s">
        <v>1285</v>
      </c>
      <c r="D1071" s="108" t="s">
        <v>1162</v>
      </c>
      <c r="E1071" s="124">
        <v>34176</v>
      </c>
      <c r="F1071" s="109" t="s">
        <v>1230</v>
      </c>
      <c r="G1071" s="110" t="s">
        <v>1230</v>
      </c>
      <c r="H1071" s="110" t="s">
        <v>1230</v>
      </c>
      <c r="I1071" s="111" t="s">
        <v>1333</v>
      </c>
      <c r="J1071" s="110" t="s">
        <v>1210</v>
      </c>
      <c r="K1071" s="110" t="s">
        <v>1230</v>
      </c>
      <c r="L1071" s="112">
        <v>3</v>
      </c>
      <c r="M1071" s="112">
        <v>0</v>
      </c>
      <c r="N1071" s="112">
        <v>1</v>
      </c>
      <c r="O1071" s="110" t="s">
        <v>1210</v>
      </c>
      <c r="P1071" s="110" t="s">
        <v>1230</v>
      </c>
      <c r="Q1071" s="117"/>
      <c r="R1071" s="113" t="s">
        <v>43</v>
      </c>
      <c r="S1071" s="101" t="str">
        <f t="shared" si="17"/>
        <v>Ok</v>
      </c>
      <c r="T1071" s="6">
        <f>IFERROR(VLOOKUP(D1071,'[1]2020 год'!$C:$J,8,0),IFERROR(VLOOKUP(D1071,'[1]2020 год'!$C:$J,7,0),""))</f>
        <v>34176</v>
      </c>
    </row>
    <row r="1072" spans="1:20" ht="42.6" thickTop="1" thickBot="1" x14ac:dyDescent="0.3">
      <c r="A1072" s="107">
        <v>1068</v>
      </c>
      <c r="B1072" s="108" t="s">
        <v>1161</v>
      </c>
      <c r="C1072" s="108" t="s">
        <v>1285</v>
      </c>
      <c r="D1072" s="108" t="s">
        <v>1163</v>
      </c>
      <c r="E1072" s="124">
        <v>45222</v>
      </c>
      <c r="F1072" s="109" t="s">
        <v>1230</v>
      </c>
      <c r="G1072" s="110" t="s">
        <v>1230</v>
      </c>
      <c r="H1072" s="110" t="s">
        <v>1230</v>
      </c>
      <c r="I1072" s="111" t="s">
        <v>1333</v>
      </c>
      <c r="J1072" s="110" t="s">
        <v>1210</v>
      </c>
      <c r="K1072" s="110" t="s">
        <v>1230</v>
      </c>
      <c r="L1072" s="112">
        <v>3</v>
      </c>
      <c r="M1072" s="112">
        <v>0</v>
      </c>
      <c r="N1072" s="112">
        <v>1</v>
      </c>
      <c r="O1072" s="110" t="s">
        <v>1210</v>
      </c>
      <c r="P1072" s="110" t="s">
        <v>1230</v>
      </c>
      <c r="Q1072" s="117"/>
      <c r="R1072" s="113" t="s">
        <v>43</v>
      </c>
      <c r="S1072" s="101" t="str">
        <f t="shared" si="17"/>
        <v>Ok</v>
      </c>
      <c r="T1072" s="6">
        <f>IFERROR(VLOOKUP(D1072,'[1]2020 год'!$C:$J,8,0),IFERROR(VLOOKUP(D1072,'[1]2020 год'!$C:$J,7,0),""))</f>
        <v>45222</v>
      </c>
    </row>
    <row r="1073" spans="1:20" ht="42.6" thickTop="1" thickBot="1" x14ac:dyDescent="0.3">
      <c r="A1073" s="107">
        <v>1069</v>
      </c>
      <c r="B1073" s="108" t="s">
        <v>1161</v>
      </c>
      <c r="C1073" s="108" t="s">
        <v>1285</v>
      </c>
      <c r="D1073" s="108" t="s">
        <v>1164</v>
      </c>
      <c r="E1073" s="124">
        <v>12809</v>
      </c>
      <c r="F1073" s="109" t="s">
        <v>1230</v>
      </c>
      <c r="G1073" s="110" t="s">
        <v>1230</v>
      </c>
      <c r="H1073" s="110" t="s">
        <v>1230</v>
      </c>
      <c r="I1073" s="111" t="s">
        <v>1333</v>
      </c>
      <c r="J1073" s="110" t="s">
        <v>1210</v>
      </c>
      <c r="K1073" s="110" t="s">
        <v>1230</v>
      </c>
      <c r="L1073" s="112">
        <v>3</v>
      </c>
      <c r="M1073" s="112">
        <v>0</v>
      </c>
      <c r="N1073" s="112">
        <v>1</v>
      </c>
      <c r="O1073" s="110" t="s">
        <v>1210</v>
      </c>
      <c r="P1073" s="110" t="s">
        <v>1230</v>
      </c>
      <c r="Q1073" s="117"/>
      <c r="R1073" s="113" t="s">
        <v>43</v>
      </c>
      <c r="S1073" s="101" t="str">
        <f t="shared" si="17"/>
        <v>Ok</v>
      </c>
      <c r="T1073" s="6">
        <f>IFERROR(VLOOKUP(D1073,'[1]2020 год'!$C:$J,8,0),IFERROR(VLOOKUP(D1073,'[1]2020 год'!$C:$J,7,0),""))</f>
        <v>12809</v>
      </c>
    </row>
    <row r="1074" spans="1:20" ht="42.6" thickTop="1" thickBot="1" x14ac:dyDescent="0.3">
      <c r="A1074" s="107">
        <v>1070</v>
      </c>
      <c r="B1074" s="108" t="s">
        <v>1161</v>
      </c>
      <c r="C1074" s="108" t="s">
        <v>1286</v>
      </c>
      <c r="D1074" s="108" t="s">
        <v>1165</v>
      </c>
      <c r="E1074" s="124">
        <v>126794</v>
      </c>
      <c r="F1074" s="109" t="s">
        <v>1230</v>
      </c>
      <c r="G1074" s="110" t="s">
        <v>1230</v>
      </c>
      <c r="H1074" s="110" t="s">
        <v>1230</v>
      </c>
      <c r="I1074" s="111" t="s">
        <v>1333</v>
      </c>
      <c r="J1074" s="110" t="s">
        <v>1210</v>
      </c>
      <c r="K1074" s="110" t="s">
        <v>1230</v>
      </c>
      <c r="L1074" s="112">
        <v>2</v>
      </c>
      <c r="M1074" s="112">
        <v>0</v>
      </c>
      <c r="N1074" s="112">
        <v>1</v>
      </c>
      <c r="O1074" s="110" t="s">
        <v>1210</v>
      </c>
      <c r="P1074" s="110" t="s">
        <v>1230</v>
      </c>
      <c r="Q1074" s="117"/>
      <c r="R1074" s="113" t="s">
        <v>43</v>
      </c>
      <c r="S1074" s="101" t="str">
        <f t="shared" si="17"/>
        <v>Ok</v>
      </c>
      <c r="T1074" s="6">
        <f>IFERROR(VLOOKUP(D1074,'[1]2020 год'!$C:$J,8,0),IFERROR(VLOOKUP(D1074,'[1]2020 год'!$C:$J,7,0),""))</f>
        <v>126794</v>
      </c>
    </row>
    <row r="1075" spans="1:20" ht="42.6" thickTop="1" thickBot="1" x14ac:dyDescent="0.3">
      <c r="A1075" s="107">
        <v>1071</v>
      </c>
      <c r="B1075" s="108" t="s">
        <v>1161</v>
      </c>
      <c r="C1075" s="108" t="s">
        <v>1285</v>
      </c>
      <c r="D1075" s="108" t="s">
        <v>1166</v>
      </c>
      <c r="E1075" s="124">
        <v>15014</v>
      </c>
      <c r="F1075" s="109" t="s">
        <v>1230</v>
      </c>
      <c r="G1075" s="110" t="s">
        <v>1230</v>
      </c>
      <c r="H1075" s="110" t="s">
        <v>1230</v>
      </c>
      <c r="I1075" s="111" t="s">
        <v>1333</v>
      </c>
      <c r="J1075" s="110" t="s">
        <v>1210</v>
      </c>
      <c r="K1075" s="110" t="s">
        <v>1230</v>
      </c>
      <c r="L1075" s="112">
        <v>3</v>
      </c>
      <c r="M1075" s="112">
        <v>0</v>
      </c>
      <c r="N1075" s="112">
        <v>1</v>
      </c>
      <c r="O1075" s="110" t="s">
        <v>1210</v>
      </c>
      <c r="P1075" s="110" t="s">
        <v>1230</v>
      </c>
      <c r="Q1075" s="117"/>
      <c r="R1075" s="113" t="s">
        <v>43</v>
      </c>
      <c r="S1075" s="101" t="str">
        <f t="shared" si="17"/>
        <v>Ok</v>
      </c>
      <c r="T1075" s="6">
        <f>IFERROR(VLOOKUP(D1075,'[1]2020 год'!$C:$J,8,0),IFERROR(VLOOKUP(D1075,'[1]2020 год'!$C:$J,7,0),""))</f>
        <v>15014</v>
      </c>
    </row>
    <row r="1076" spans="1:20" ht="42.6" thickTop="1" thickBot="1" x14ac:dyDescent="0.3">
      <c r="A1076" s="107">
        <v>1072</v>
      </c>
      <c r="B1076" s="108" t="s">
        <v>1161</v>
      </c>
      <c r="C1076" s="108" t="s">
        <v>1286</v>
      </c>
      <c r="D1076" s="108" t="s">
        <v>1167</v>
      </c>
      <c r="E1076" s="124">
        <v>495317</v>
      </c>
      <c r="F1076" s="109" t="s">
        <v>1230</v>
      </c>
      <c r="G1076" s="110" t="s">
        <v>1230</v>
      </c>
      <c r="H1076" s="110" t="s">
        <v>1230</v>
      </c>
      <c r="I1076" s="111" t="s">
        <v>1333</v>
      </c>
      <c r="J1076" s="110" t="s">
        <v>1210</v>
      </c>
      <c r="K1076" s="110" t="s">
        <v>1230</v>
      </c>
      <c r="L1076" s="112">
        <v>2</v>
      </c>
      <c r="M1076" s="112">
        <v>0</v>
      </c>
      <c r="N1076" s="112">
        <v>1</v>
      </c>
      <c r="O1076" s="110" t="s">
        <v>1210</v>
      </c>
      <c r="P1076" s="110" t="s">
        <v>1230</v>
      </c>
      <c r="Q1076" s="117"/>
      <c r="R1076" s="113" t="s">
        <v>43</v>
      </c>
      <c r="S1076" s="101" t="str">
        <f t="shared" si="17"/>
        <v>Ok</v>
      </c>
      <c r="T1076" s="6">
        <f>IFERROR(VLOOKUP(D1076,'[1]2020 год'!$C:$J,8,0),IFERROR(VLOOKUP(D1076,'[1]2020 год'!$C:$J,7,0),""))</f>
        <v>495317</v>
      </c>
    </row>
    <row r="1077" spans="1:20" ht="42.6" thickTop="1" thickBot="1" x14ac:dyDescent="0.3">
      <c r="A1077" s="107">
        <v>1073</v>
      </c>
      <c r="B1077" s="108" t="s">
        <v>1161</v>
      </c>
      <c r="C1077" s="108" t="s">
        <v>1285</v>
      </c>
      <c r="D1077" s="108" t="s">
        <v>1168</v>
      </c>
      <c r="E1077" s="124">
        <v>28647</v>
      </c>
      <c r="F1077" s="109" t="s">
        <v>1230</v>
      </c>
      <c r="G1077" s="110" t="s">
        <v>1230</v>
      </c>
      <c r="H1077" s="110" t="s">
        <v>1230</v>
      </c>
      <c r="I1077" s="111" t="s">
        <v>1333</v>
      </c>
      <c r="J1077" s="110" t="s">
        <v>1210</v>
      </c>
      <c r="K1077" s="110" t="s">
        <v>1230</v>
      </c>
      <c r="L1077" s="112">
        <v>3</v>
      </c>
      <c r="M1077" s="112">
        <v>0</v>
      </c>
      <c r="N1077" s="112">
        <v>1</v>
      </c>
      <c r="O1077" s="110" t="s">
        <v>1210</v>
      </c>
      <c r="P1077" s="110" t="s">
        <v>1230</v>
      </c>
      <c r="Q1077" s="117"/>
      <c r="R1077" s="113" t="s">
        <v>43</v>
      </c>
      <c r="S1077" s="101" t="str">
        <f t="shared" si="17"/>
        <v>Ok</v>
      </c>
      <c r="T1077" s="6">
        <f>IFERROR(VLOOKUP(D1077,'[1]2020 год'!$C:$J,8,0),IFERROR(VLOOKUP(D1077,'[1]2020 год'!$C:$J,7,0),""))</f>
        <v>28647</v>
      </c>
    </row>
    <row r="1078" spans="1:20" ht="42.6" thickTop="1" thickBot="1" x14ac:dyDescent="0.3">
      <c r="A1078" s="107">
        <v>1074</v>
      </c>
      <c r="B1078" s="108" t="s">
        <v>1169</v>
      </c>
      <c r="C1078" s="108" t="s">
        <v>1285</v>
      </c>
      <c r="D1078" s="108" t="s">
        <v>1170</v>
      </c>
      <c r="E1078" s="124">
        <v>15849</v>
      </c>
      <c r="F1078" s="109" t="s">
        <v>1230</v>
      </c>
      <c r="G1078" s="110" t="s">
        <v>1230</v>
      </c>
      <c r="H1078" s="110" t="s">
        <v>1230</v>
      </c>
      <c r="I1078" s="111" t="s">
        <v>1333</v>
      </c>
      <c r="J1078" s="110" t="s">
        <v>1210</v>
      </c>
      <c r="K1078" s="110" t="s">
        <v>1230</v>
      </c>
      <c r="L1078" s="112">
        <v>3</v>
      </c>
      <c r="M1078" s="112">
        <v>0</v>
      </c>
      <c r="N1078" s="112">
        <v>1</v>
      </c>
      <c r="O1078" s="110" t="s">
        <v>1210</v>
      </c>
      <c r="P1078" s="110" t="s">
        <v>1230</v>
      </c>
      <c r="Q1078" s="117"/>
      <c r="R1078" s="113" t="s">
        <v>47</v>
      </c>
      <c r="S1078" s="101" t="str">
        <f t="shared" si="17"/>
        <v>Ok</v>
      </c>
      <c r="T1078" s="6">
        <f>IFERROR(VLOOKUP(D1078,'[1]2020 год'!$C:$J,8,0),IFERROR(VLOOKUP(D1078,'[1]2020 год'!$C:$J,7,0),""))</f>
        <v>15849</v>
      </c>
    </row>
    <row r="1079" spans="1:20" ht="42.6" thickTop="1" thickBot="1" x14ac:dyDescent="0.3">
      <c r="A1079" s="107">
        <v>1075</v>
      </c>
      <c r="B1079" s="108" t="s">
        <v>1287</v>
      </c>
      <c r="C1079" s="108" t="s">
        <v>1285</v>
      </c>
      <c r="D1079" s="108" t="s">
        <v>1171</v>
      </c>
      <c r="E1079" s="124">
        <v>9708</v>
      </c>
      <c r="F1079" s="109" t="s">
        <v>1230</v>
      </c>
      <c r="G1079" s="110" t="s">
        <v>1230</v>
      </c>
      <c r="H1079" s="110" t="s">
        <v>1230</v>
      </c>
      <c r="I1079" s="111" t="s">
        <v>1333</v>
      </c>
      <c r="J1079" s="110" t="s">
        <v>1210</v>
      </c>
      <c r="K1079" s="110" t="s">
        <v>1230</v>
      </c>
      <c r="L1079" s="112">
        <v>3</v>
      </c>
      <c r="M1079" s="112">
        <v>0</v>
      </c>
      <c r="N1079" s="112">
        <v>1</v>
      </c>
      <c r="O1079" s="110" t="s">
        <v>1210</v>
      </c>
      <c r="P1079" s="110" t="s">
        <v>1230</v>
      </c>
      <c r="Q1079" s="117"/>
      <c r="R1079" s="113" t="s">
        <v>47</v>
      </c>
      <c r="S1079" s="101" t="str">
        <f t="shared" si="17"/>
        <v>Ok</v>
      </c>
      <c r="T1079" s="6">
        <f>IFERROR(VLOOKUP(D1079,'[1]2020 год'!$C:$J,8,0),IFERROR(VLOOKUP(D1079,'[1]2020 год'!$C:$J,7,0),""))</f>
        <v>9708</v>
      </c>
    </row>
    <row r="1080" spans="1:20" ht="42.6" thickTop="1" thickBot="1" x14ac:dyDescent="0.3">
      <c r="A1080" s="107">
        <v>1076</v>
      </c>
      <c r="B1080" s="108" t="s">
        <v>1172</v>
      </c>
      <c r="C1080" s="108" t="s">
        <v>1285</v>
      </c>
      <c r="D1080" s="108" t="s">
        <v>1173</v>
      </c>
      <c r="E1080" s="124">
        <v>28564</v>
      </c>
      <c r="F1080" s="109" t="s">
        <v>1230</v>
      </c>
      <c r="G1080" s="110" t="s">
        <v>1230</v>
      </c>
      <c r="H1080" s="110" t="s">
        <v>1230</v>
      </c>
      <c r="I1080" s="111" t="s">
        <v>1333</v>
      </c>
      <c r="J1080" s="110" t="s">
        <v>1210</v>
      </c>
      <c r="K1080" s="110" t="s">
        <v>1230</v>
      </c>
      <c r="L1080" s="112">
        <v>3</v>
      </c>
      <c r="M1080" s="112">
        <v>0</v>
      </c>
      <c r="N1080" s="112">
        <v>1</v>
      </c>
      <c r="O1080" s="110" t="s">
        <v>1210</v>
      </c>
      <c r="P1080" s="110" t="s">
        <v>1230</v>
      </c>
      <c r="Q1080" s="117"/>
      <c r="R1080" s="113" t="s">
        <v>44</v>
      </c>
      <c r="S1080" s="101" t="str">
        <f t="shared" si="17"/>
        <v>Ok</v>
      </c>
      <c r="T1080" s="6">
        <f>IFERROR(VLOOKUP(D1080,'[1]2020 год'!$C:$J,8,0),IFERROR(VLOOKUP(D1080,'[1]2020 год'!$C:$J,7,0),""))</f>
        <v>28564</v>
      </c>
    </row>
    <row r="1081" spans="1:20" ht="42.6" thickTop="1" thickBot="1" x14ac:dyDescent="0.3">
      <c r="A1081" s="107">
        <v>1077</v>
      </c>
      <c r="B1081" s="108" t="s">
        <v>1172</v>
      </c>
      <c r="C1081" s="108" t="s">
        <v>1285</v>
      </c>
      <c r="D1081" s="108" t="s">
        <v>1174</v>
      </c>
      <c r="E1081" s="124">
        <v>26211</v>
      </c>
      <c r="F1081" s="109" t="s">
        <v>1230</v>
      </c>
      <c r="G1081" s="110" t="s">
        <v>1230</v>
      </c>
      <c r="H1081" s="110" t="s">
        <v>1230</v>
      </c>
      <c r="I1081" s="111" t="s">
        <v>1333</v>
      </c>
      <c r="J1081" s="110" t="s">
        <v>1210</v>
      </c>
      <c r="K1081" s="110" t="s">
        <v>1230</v>
      </c>
      <c r="L1081" s="112">
        <v>3</v>
      </c>
      <c r="M1081" s="112">
        <v>0</v>
      </c>
      <c r="N1081" s="112">
        <v>1</v>
      </c>
      <c r="O1081" s="110" t="s">
        <v>1210</v>
      </c>
      <c r="P1081" s="110" t="s">
        <v>1230</v>
      </c>
      <c r="Q1081" s="117"/>
      <c r="R1081" s="113" t="s">
        <v>44</v>
      </c>
      <c r="S1081" s="101" t="str">
        <f t="shared" si="17"/>
        <v>Ok</v>
      </c>
      <c r="T1081" s="6">
        <f>IFERROR(VLOOKUP(D1081,'[1]2020 год'!$C:$J,8,0),IFERROR(VLOOKUP(D1081,'[1]2020 год'!$C:$J,7,0),""))</f>
        <v>26211</v>
      </c>
    </row>
    <row r="1082" spans="1:20" ht="42.6" thickTop="1" thickBot="1" x14ac:dyDescent="0.3">
      <c r="A1082" s="107">
        <v>1078</v>
      </c>
      <c r="B1082" s="108" t="s">
        <v>1172</v>
      </c>
      <c r="C1082" s="108" t="s">
        <v>1285</v>
      </c>
      <c r="D1082" s="108" t="s">
        <v>1175</v>
      </c>
      <c r="E1082" s="124">
        <v>32132</v>
      </c>
      <c r="F1082" s="109" t="s">
        <v>1230</v>
      </c>
      <c r="G1082" s="110" t="s">
        <v>1230</v>
      </c>
      <c r="H1082" s="110" t="s">
        <v>1230</v>
      </c>
      <c r="I1082" s="111" t="s">
        <v>1333</v>
      </c>
      <c r="J1082" s="110" t="s">
        <v>1210</v>
      </c>
      <c r="K1082" s="110" t="s">
        <v>1230</v>
      </c>
      <c r="L1082" s="112">
        <v>3</v>
      </c>
      <c r="M1082" s="112">
        <v>0</v>
      </c>
      <c r="N1082" s="112">
        <v>1</v>
      </c>
      <c r="O1082" s="110" t="s">
        <v>1210</v>
      </c>
      <c r="P1082" s="110" t="s">
        <v>1230</v>
      </c>
      <c r="Q1082" s="117"/>
      <c r="R1082" s="113" t="s">
        <v>44</v>
      </c>
      <c r="S1082" s="101" t="str">
        <f t="shared" si="17"/>
        <v>Ok</v>
      </c>
      <c r="T1082" s="6">
        <f>IFERROR(VLOOKUP(D1082,'[1]2020 год'!$C:$J,8,0),IFERROR(VLOOKUP(D1082,'[1]2020 год'!$C:$J,7,0),""))</f>
        <v>32132</v>
      </c>
    </row>
    <row r="1083" spans="1:20" ht="42.6" thickTop="1" thickBot="1" x14ac:dyDescent="0.3">
      <c r="A1083" s="107">
        <v>1079</v>
      </c>
      <c r="B1083" s="108" t="s">
        <v>1172</v>
      </c>
      <c r="C1083" s="108" t="s">
        <v>1285</v>
      </c>
      <c r="D1083" s="108" t="s">
        <v>1176</v>
      </c>
      <c r="E1083" s="124">
        <v>44705</v>
      </c>
      <c r="F1083" s="109" t="s">
        <v>1230</v>
      </c>
      <c r="G1083" s="110" t="s">
        <v>1230</v>
      </c>
      <c r="H1083" s="110" t="s">
        <v>1230</v>
      </c>
      <c r="I1083" s="111" t="s">
        <v>1333</v>
      </c>
      <c r="J1083" s="110" t="s">
        <v>1210</v>
      </c>
      <c r="K1083" s="110" t="s">
        <v>1230</v>
      </c>
      <c r="L1083" s="112">
        <v>3</v>
      </c>
      <c r="M1083" s="112">
        <v>0</v>
      </c>
      <c r="N1083" s="112">
        <v>1</v>
      </c>
      <c r="O1083" s="110" t="s">
        <v>1210</v>
      </c>
      <c r="P1083" s="110" t="s">
        <v>1230</v>
      </c>
      <c r="Q1083" s="117"/>
      <c r="R1083" s="113" t="s">
        <v>44</v>
      </c>
      <c r="S1083" s="101" t="str">
        <f t="shared" si="17"/>
        <v>Ok</v>
      </c>
      <c r="T1083" s="6">
        <f>IFERROR(VLOOKUP(D1083,'[1]2020 год'!$C:$J,8,0),IFERROR(VLOOKUP(D1083,'[1]2020 год'!$C:$J,7,0),""))</f>
        <v>44705</v>
      </c>
    </row>
    <row r="1084" spans="1:20" ht="42.6" thickTop="1" thickBot="1" x14ac:dyDescent="0.3">
      <c r="A1084" s="107">
        <v>1080</v>
      </c>
      <c r="B1084" s="108" t="s">
        <v>1172</v>
      </c>
      <c r="C1084" s="108" t="s">
        <v>1286</v>
      </c>
      <c r="D1084" s="108" t="s">
        <v>1177</v>
      </c>
      <c r="E1084" s="124">
        <v>116938</v>
      </c>
      <c r="F1084" s="109" t="s">
        <v>1230</v>
      </c>
      <c r="G1084" s="110" t="s">
        <v>1230</v>
      </c>
      <c r="H1084" s="110" t="s">
        <v>1230</v>
      </c>
      <c r="I1084" s="111" t="s">
        <v>1333</v>
      </c>
      <c r="J1084" s="110" t="s">
        <v>1210</v>
      </c>
      <c r="K1084" s="110" t="s">
        <v>1230</v>
      </c>
      <c r="L1084" s="112">
        <v>2</v>
      </c>
      <c r="M1084" s="112">
        <v>0</v>
      </c>
      <c r="N1084" s="112">
        <v>1</v>
      </c>
      <c r="O1084" s="110" t="s">
        <v>1210</v>
      </c>
      <c r="P1084" s="110" t="s">
        <v>1230</v>
      </c>
      <c r="Q1084" s="117"/>
      <c r="R1084" s="113" t="s">
        <v>44</v>
      </c>
      <c r="S1084" s="101" t="str">
        <f t="shared" si="17"/>
        <v>Ok</v>
      </c>
      <c r="T1084" s="6">
        <f>IFERROR(VLOOKUP(D1084,'[1]2020 год'!$C:$J,8,0),IFERROR(VLOOKUP(D1084,'[1]2020 год'!$C:$J,7,0),""))</f>
        <v>116938</v>
      </c>
    </row>
    <row r="1085" spans="1:20" ht="42.6" thickTop="1" thickBot="1" x14ac:dyDescent="0.3">
      <c r="A1085" s="107">
        <v>1081</v>
      </c>
      <c r="B1085" s="108" t="s">
        <v>1172</v>
      </c>
      <c r="C1085" s="108" t="s">
        <v>1286</v>
      </c>
      <c r="D1085" s="108" t="s">
        <v>1178</v>
      </c>
      <c r="E1085" s="124">
        <v>106135</v>
      </c>
      <c r="F1085" s="109" t="s">
        <v>1230</v>
      </c>
      <c r="G1085" s="110" t="s">
        <v>1230</v>
      </c>
      <c r="H1085" s="110" t="s">
        <v>1230</v>
      </c>
      <c r="I1085" s="111" t="s">
        <v>1333</v>
      </c>
      <c r="J1085" s="110" t="s">
        <v>1210</v>
      </c>
      <c r="K1085" s="110" t="s">
        <v>1230</v>
      </c>
      <c r="L1085" s="112">
        <v>2</v>
      </c>
      <c r="M1085" s="112">
        <v>0</v>
      </c>
      <c r="N1085" s="112">
        <v>1</v>
      </c>
      <c r="O1085" s="110" t="s">
        <v>1210</v>
      </c>
      <c r="P1085" s="110" t="s">
        <v>1230</v>
      </c>
      <c r="Q1085" s="117"/>
      <c r="R1085" s="113" t="s">
        <v>44</v>
      </c>
      <c r="S1085" s="101" t="str">
        <f t="shared" si="17"/>
        <v>Ok</v>
      </c>
      <c r="T1085" s="6">
        <f>IFERROR(VLOOKUP(D1085,'[1]2020 год'!$C:$J,8,0),IFERROR(VLOOKUP(D1085,'[1]2020 год'!$C:$J,7,0),""))</f>
        <v>106135</v>
      </c>
    </row>
    <row r="1086" spans="1:20" ht="42.6" thickTop="1" thickBot="1" x14ac:dyDescent="0.3">
      <c r="A1086" s="107">
        <v>1082</v>
      </c>
      <c r="B1086" s="108" t="s">
        <v>1172</v>
      </c>
      <c r="C1086" s="108" t="s">
        <v>1285</v>
      </c>
      <c r="D1086" s="108" t="s">
        <v>1179</v>
      </c>
      <c r="E1086" s="124">
        <v>11200</v>
      </c>
      <c r="F1086" s="109" t="s">
        <v>1230</v>
      </c>
      <c r="G1086" s="110" t="s">
        <v>1230</v>
      </c>
      <c r="H1086" s="110" t="s">
        <v>1230</v>
      </c>
      <c r="I1086" s="111" t="s">
        <v>1333</v>
      </c>
      <c r="J1086" s="110" t="s">
        <v>1210</v>
      </c>
      <c r="K1086" s="110" t="s">
        <v>1230</v>
      </c>
      <c r="L1086" s="112">
        <v>3</v>
      </c>
      <c r="M1086" s="112">
        <v>0</v>
      </c>
      <c r="N1086" s="112">
        <v>1</v>
      </c>
      <c r="O1086" s="110" t="s">
        <v>1210</v>
      </c>
      <c r="P1086" s="110" t="s">
        <v>1230</v>
      </c>
      <c r="Q1086" s="117"/>
      <c r="R1086" s="113" t="s">
        <v>44</v>
      </c>
      <c r="S1086" s="101" t="str">
        <f t="shared" si="17"/>
        <v>Ok</v>
      </c>
      <c r="T1086" s="6">
        <f>IFERROR(VLOOKUP(D1086,'[1]2020 год'!$C:$J,8,0),IFERROR(VLOOKUP(D1086,'[1]2020 год'!$C:$J,7,0),""))</f>
        <v>11200</v>
      </c>
    </row>
    <row r="1087" spans="1:20" ht="42.6" thickTop="1" thickBot="1" x14ac:dyDescent="0.3">
      <c r="A1087" s="107">
        <v>1083</v>
      </c>
      <c r="B1087" s="108" t="s">
        <v>1172</v>
      </c>
      <c r="C1087" s="108" t="s">
        <v>1285</v>
      </c>
      <c r="D1087" s="108" t="s">
        <v>1180</v>
      </c>
      <c r="E1087" s="124">
        <v>50064</v>
      </c>
      <c r="F1087" s="109" t="s">
        <v>1230</v>
      </c>
      <c r="G1087" s="110" t="s">
        <v>1230</v>
      </c>
      <c r="H1087" s="110" t="s">
        <v>1230</v>
      </c>
      <c r="I1087" s="111" t="s">
        <v>1333</v>
      </c>
      <c r="J1087" s="110" t="s">
        <v>1210</v>
      </c>
      <c r="K1087" s="110" t="s">
        <v>1230</v>
      </c>
      <c r="L1087" s="112">
        <v>3</v>
      </c>
      <c r="M1087" s="112">
        <v>0</v>
      </c>
      <c r="N1087" s="112">
        <v>1</v>
      </c>
      <c r="O1087" s="110" t="s">
        <v>1210</v>
      </c>
      <c r="P1087" s="110" t="s">
        <v>1230</v>
      </c>
      <c r="Q1087" s="117"/>
      <c r="R1087" s="113" t="s">
        <v>44</v>
      </c>
      <c r="S1087" s="101" t="str">
        <f t="shared" si="17"/>
        <v>Ok</v>
      </c>
      <c r="T1087" s="6">
        <f>IFERROR(VLOOKUP(D1087,'[1]2020 год'!$C:$J,8,0),IFERROR(VLOOKUP(D1087,'[1]2020 год'!$C:$J,7,0),""))</f>
        <v>50064</v>
      </c>
    </row>
    <row r="1088" spans="1:20" ht="42.6" thickTop="1" thickBot="1" x14ac:dyDescent="0.3">
      <c r="A1088" s="107">
        <v>1084</v>
      </c>
      <c r="B1088" s="108" t="s">
        <v>1172</v>
      </c>
      <c r="C1088" s="108" t="s">
        <v>1285</v>
      </c>
      <c r="D1088" s="108" t="s">
        <v>1181</v>
      </c>
      <c r="E1088" s="124">
        <v>21583</v>
      </c>
      <c r="F1088" s="109" t="s">
        <v>1230</v>
      </c>
      <c r="G1088" s="110" t="s">
        <v>1230</v>
      </c>
      <c r="H1088" s="110" t="s">
        <v>1230</v>
      </c>
      <c r="I1088" s="111" t="s">
        <v>1333</v>
      </c>
      <c r="J1088" s="110" t="s">
        <v>1210</v>
      </c>
      <c r="K1088" s="110" t="s">
        <v>1230</v>
      </c>
      <c r="L1088" s="112">
        <v>3</v>
      </c>
      <c r="M1088" s="112">
        <v>0</v>
      </c>
      <c r="N1088" s="112">
        <v>1</v>
      </c>
      <c r="O1088" s="110" t="s">
        <v>1210</v>
      </c>
      <c r="P1088" s="110" t="s">
        <v>1230</v>
      </c>
      <c r="Q1088" s="117"/>
      <c r="R1088" s="113" t="s">
        <v>44</v>
      </c>
      <c r="S1088" s="101" t="str">
        <f t="shared" si="17"/>
        <v>Ok</v>
      </c>
      <c r="T1088" s="6">
        <f>IFERROR(VLOOKUP(D1088,'[1]2020 год'!$C:$J,8,0),IFERROR(VLOOKUP(D1088,'[1]2020 год'!$C:$J,7,0),""))</f>
        <v>21583</v>
      </c>
    </row>
    <row r="1089" spans="1:20" ht="42.6" thickTop="1" thickBot="1" x14ac:dyDescent="0.3">
      <c r="A1089" s="107">
        <v>1085</v>
      </c>
      <c r="B1089" s="108" t="s">
        <v>1172</v>
      </c>
      <c r="C1089" s="108" t="s">
        <v>1285</v>
      </c>
      <c r="D1089" s="108" t="s">
        <v>1182</v>
      </c>
      <c r="E1089" s="124">
        <v>9927</v>
      </c>
      <c r="F1089" s="109" t="s">
        <v>1230</v>
      </c>
      <c r="G1089" s="110" t="s">
        <v>1230</v>
      </c>
      <c r="H1089" s="110" t="s">
        <v>1230</v>
      </c>
      <c r="I1089" s="111" t="s">
        <v>1333</v>
      </c>
      <c r="J1089" s="110" t="s">
        <v>1210</v>
      </c>
      <c r="K1089" s="110" t="s">
        <v>1230</v>
      </c>
      <c r="L1089" s="112">
        <v>3</v>
      </c>
      <c r="M1089" s="112">
        <v>0</v>
      </c>
      <c r="N1089" s="112">
        <v>1</v>
      </c>
      <c r="O1089" s="110" t="s">
        <v>1210</v>
      </c>
      <c r="P1089" s="110" t="s">
        <v>1230</v>
      </c>
      <c r="Q1089" s="117"/>
      <c r="R1089" s="113" t="s">
        <v>44</v>
      </c>
      <c r="S1089" s="101" t="str">
        <f t="shared" si="17"/>
        <v>Ok</v>
      </c>
      <c r="T1089" s="6">
        <f>IFERROR(VLOOKUP(D1089,'[1]2020 год'!$C:$J,8,0),IFERROR(VLOOKUP(D1089,'[1]2020 год'!$C:$J,7,0),""))</f>
        <v>9927</v>
      </c>
    </row>
    <row r="1090" spans="1:20" ht="42.6" thickTop="1" thickBot="1" x14ac:dyDescent="0.3">
      <c r="A1090" s="107">
        <v>1086</v>
      </c>
      <c r="B1090" s="108" t="s">
        <v>1183</v>
      </c>
      <c r="C1090" s="108" t="s">
        <v>1285</v>
      </c>
      <c r="D1090" s="108" t="s">
        <v>1184</v>
      </c>
      <c r="E1090" s="124">
        <v>16715</v>
      </c>
      <c r="F1090" s="109" t="s">
        <v>1230</v>
      </c>
      <c r="G1090" s="110" t="s">
        <v>1230</v>
      </c>
      <c r="H1090" s="110" t="s">
        <v>1230</v>
      </c>
      <c r="I1090" s="111" t="s">
        <v>1333</v>
      </c>
      <c r="J1090" s="110" t="s">
        <v>1210</v>
      </c>
      <c r="K1090" s="110" t="s">
        <v>1230</v>
      </c>
      <c r="L1090" s="112">
        <v>3</v>
      </c>
      <c r="M1090" s="112">
        <v>0</v>
      </c>
      <c r="N1090" s="112">
        <v>1</v>
      </c>
      <c r="O1090" s="110" t="s">
        <v>1210</v>
      </c>
      <c r="P1090" s="110" t="s">
        <v>1230</v>
      </c>
      <c r="Q1090" s="117"/>
      <c r="R1090" s="113" t="s">
        <v>41</v>
      </c>
      <c r="S1090" s="101" t="str">
        <f t="shared" si="17"/>
        <v>Ok</v>
      </c>
      <c r="T1090" s="6">
        <f>IFERROR(VLOOKUP(D1090,'[1]2020 год'!$C:$J,8,0),IFERROR(VLOOKUP(D1090,'[1]2020 год'!$C:$J,7,0),""))</f>
        <v>16715</v>
      </c>
    </row>
    <row r="1091" spans="1:20" ht="42.6" thickTop="1" thickBot="1" x14ac:dyDescent="0.3">
      <c r="A1091" s="107">
        <v>1087</v>
      </c>
      <c r="B1091" s="108" t="s">
        <v>1183</v>
      </c>
      <c r="C1091" s="108" t="s">
        <v>1285</v>
      </c>
      <c r="D1091" s="108" t="s">
        <v>1185</v>
      </c>
      <c r="E1091" s="124">
        <v>14709</v>
      </c>
      <c r="F1091" s="109" t="s">
        <v>1230</v>
      </c>
      <c r="G1091" s="110" t="s">
        <v>1230</v>
      </c>
      <c r="H1091" s="110" t="s">
        <v>1230</v>
      </c>
      <c r="I1091" s="111" t="s">
        <v>1333</v>
      </c>
      <c r="J1091" s="110" t="s">
        <v>1210</v>
      </c>
      <c r="K1091" s="110" t="s">
        <v>1230</v>
      </c>
      <c r="L1091" s="112">
        <v>3</v>
      </c>
      <c r="M1091" s="112">
        <v>0</v>
      </c>
      <c r="N1091" s="112">
        <v>1</v>
      </c>
      <c r="O1091" s="110" t="s">
        <v>1210</v>
      </c>
      <c r="P1091" s="110" t="s">
        <v>1230</v>
      </c>
      <c r="Q1091" s="117"/>
      <c r="R1091" s="113" t="s">
        <v>41</v>
      </c>
      <c r="S1091" s="101" t="str">
        <f t="shared" si="17"/>
        <v>Ok</v>
      </c>
      <c r="T1091" s="6">
        <f>IFERROR(VLOOKUP(D1091,'[1]2020 год'!$C:$J,8,0),IFERROR(VLOOKUP(D1091,'[1]2020 год'!$C:$J,7,0),""))</f>
        <v>14709</v>
      </c>
    </row>
    <row r="1092" spans="1:20" ht="42.6" thickTop="1" thickBot="1" x14ac:dyDescent="0.3">
      <c r="A1092" s="107">
        <v>1088</v>
      </c>
      <c r="B1092" s="108" t="s">
        <v>1183</v>
      </c>
      <c r="C1092" s="108" t="s">
        <v>1285</v>
      </c>
      <c r="D1092" s="108" t="s">
        <v>1186</v>
      </c>
      <c r="E1092" s="124">
        <v>38255</v>
      </c>
      <c r="F1092" s="109" t="s">
        <v>1230</v>
      </c>
      <c r="G1092" s="110" t="s">
        <v>1230</v>
      </c>
      <c r="H1092" s="110" t="s">
        <v>1230</v>
      </c>
      <c r="I1092" s="111" t="s">
        <v>1333</v>
      </c>
      <c r="J1092" s="110" t="s">
        <v>1210</v>
      </c>
      <c r="K1092" s="110" t="s">
        <v>1230</v>
      </c>
      <c r="L1092" s="112">
        <v>3</v>
      </c>
      <c r="M1092" s="112">
        <v>0</v>
      </c>
      <c r="N1092" s="112">
        <v>1</v>
      </c>
      <c r="O1092" s="110" t="s">
        <v>1210</v>
      </c>
      <c r="P1092" s="110" t="s">
        <v>1230</v>
      </c>
      <c r="Q1092" s="117"/>
      <c r="R1092" s="113" t="s">
        <v>41</v>
      </c>
      <c r="S1092" s="101" t="str">
        <f t="shared" si="17"/>
        <v>Ok</v>
      </c>
      <c r="T1092" s="6">
        <f>IFERROR(VLOOKUP(D1092,'[1]2020 год'!$C:$J,8,0),IFERROR(VLOOKUP(D1092,'[1]2020 год'!$C:$J,7,0),""))</f>
        <v>38255</v>
      </c>
    </row>
    <row r="1093" spans="1:20" ht="42.6" thickTop="1" thickBot="1" x14ac:dyDescent="0.3">
      <c r="A1093" s="107">
        <v>1089</v>
      </c>
      <c r="B1093" s="108" t="s">
        <v>1183</v>
      </c>
      <c r="C1093" s="108" t="s">
        <v>1285</v>
      </c>
      <c r="D1093" s="108" t="s">
        <v>1187</v>
      </c>
      <c r="E1093" s="124">
        <v>30700</v>
      </c>
      <c r="F1093" s="109" t="s">
        <v>1230</v>
      </c>
      <c r="G1093" s="110" t="s">
        <v>1230</v>
      </c>
      <c r="H1093" s="110" t="s">
        <v>1230</v>
      </c>
      <c r="I1093" s="111" t="s">
        <v>1333</v>
      </c>
      <c r="J1093" s="110" t="s">
        <v>1210</v>
      </c>
      <c r="K1093" s="110" t="s">
        <v>1230</v>
      </c>
      <c r="L1093" s="112">
        <v>3</v>
      </c>
      <c r="M1093" s="112">
        <v>0</v>
      </c>
      <c r="N1093" s="112">
        <v>1</v>
      </c>
      <c r="O1093" s="110" t="s">
        <v>1210</v>
      </c>
      <c r="P1093" s="110" t="s">
        <v>1230</v>
      </c>
      <c r="Q1093" s="117"/>
      <c r="R1093" s="113" t="s">
        <v>41</v>
      </c>
      <c r="S1093" s="101" t="str">
        <f t="shared" si="17"/>
        <v>Ok</v>
      </c>
      <c r="T1093" s="6">
        <f>IFERROR(VLOOKUP(D1093,'[1]2020 год'!$C:$J,8,0),IFERROR(VLOOKUP(D1093,'[1]2020 год'!$C:$J,7,0),""))</f>
        <v>30700</v>
      </c>
    </row>
    <row r="1094" spans="1:20" ht="42.6" thickTop="1" thickBot="1" x14ac:dyDescent="0.3">
      <c r="A1094" s="107">
        <v>1090</v>
      </c>
      <c r="B1094" s="108" t="s">
        <v>1183</v>
      </c>
      <c r="C1094" s="108" t="s">
        <v>1286</v>
      </c>
      <c r="D1094" s="108" t="s">
        <v>1188</v>
      </c>
      <c r="E1094" s="124">
        <v>186575</v>
      </c>
      <c r="F1094" s="109" t="s">
        <v>1230</v>
      </c>
      <c r="G1094" s="110" t="s">
        <v>1230</v>
      </c>
      <c r="H1094" s="110" t="s">
        <v>1230</v>
      </c>
      <c r="I1094" s="111" t="s">
        <v>1333</v>
      </c>
      <c r="J1094" s="110" t="s">
        <v>1210</v>
      </c>
      <c r="K1094" s="110" t="s">
        <v>1230</v>
      </c>
      <c r="L1094" s="112">
        <v>2</v>
      </c>
      <c r="M1094" s="112">
        <v>0</v>
      </c>
      <c r="N1094" s="112">
        <v>1</v>
      </c>
      <c r="O1094" s="110" t="s">
        <v>1210</v>
      </c>
      <c r="P1094" s="110" t="s">
        <v>1230</v>
      </c>
      <c r="Q1094" s="117"/>
      <c r="R1094" s="113" t="s">
        <v>41</v>
      </c>
      <c r="S1094" s="101" t="str">
        <f t="shared" ref="S1094:S1097" si="18">IF(F1094="Да",IF(G1094="Не выбрано","Не выбрано расписание",IF(AND(J1094&lt;&gt;"Да",J1094&lt;&gt;"Нет",K1094&lt;&gt;"Да",K1094&lt;&gt;"Нет",O1094&lt;&gt;"Да",O1094&lt;&gt;"Нет",P1094&lt;&gt;"Да",P1094&lt;&gt;"Нет"),"Не выбраны Да/Нет в подтверждении тарифа",IF(AND(OR(J1094="Нет",K1094="Нет",O1094="Нет",P1094="Нет"),Q1094=""),"Не заполнен Комментарий при выборе Нет в тарифе","Ok"))),"Ok")</f>
        <v>Ok</v>
      </c>
      <c r="T1094" s="6">
        <f>IFERROR(VLOOKUP(D1094,'[1]2020 год'!$C:$J,8,0),IFERROR(VLOOKUP(D1094,'[1]2020 год'!$C:$J,7,0),""))</f>
        <v>186575</v>
      </c>
    </row>
    <row r="1095" spans="1:20" ht="42.6" thickTop="1" thickBot="1" x14ac:dyDescent="0.3">
      <c r="A1095" s="107">
        <v>1091</v>
      </c>
      <c r="B1095" s="108" t="s">
        <v>1183</v>
      </c>
      <c r="C1095" s="108" t="s">
        <v>1285</v>
      </c>
      <c r="D1095" s="108" t="s">
        <v>1189</v>
      </c>
      <c r="E1095" s="124">
        <v>39883</v>
      </c>
      <c r="F1095" s="109" t="s">
        <v>1230</v>
      </c>
      <c r="G1095" s="110" t="s">
        <v>1230</v>
      </c>
      <c r="H1095" s="110" t="s">
        <v>1230</v>
      </c>
      <c r="I1095" s="111" t="s">
        <v>1333</v>
      </c>
      <c r="J1095" s="110" t="s">
        <v>1210</v>
      </c>
      <c r="K1095" s="110" t="s">
        <v>1230</v>
      </c>
      <c r="L1095" s="112">
        <v>3</v>
      </c>
      <c r="M1095" s="112">
        <v>0</v>
      </c>
      <c r="N1095" s="112">
        <v>1</v>
      </c>
      <c r="O1095" s="110" t="s">
        <v>1210</v>
      </c>
      <c r="P1095" s="110" t="s">
        <v>1230</v>
      </c>
      <c r="Q1095" s="117"/>
      <c r="R1095" s="113" t="s">
        <v>41</v>
      </c>
      <c r="S1095" s="101" t="str">
        <f t="shared" si="18"/>
        <v>Ok</v>
      </c>
      <c r="T1095" s="6">
        <f>IFERROR(VLOOKUP(D1095,'[1]2020 год'!$C:$J,8,0),IFERROR(VLOOKUP(D1095,'[1]2020 год'!$C:$J,7,0),""))</f>
        <v>39883</v>
      </c>
    </row>
    <row r="1096" spans="1:20" ht="42.6" thickTop="1" thickBot="1" x14ac:dyDescent="0.3">
      <c r="A1096" s="107">
        <v>1092</v>
      </c>
      <c r="B1096" s="108" t="s">
        <v>1183</v>
      </c>
      <c r="C1096" s="108" t="s">
        <v>1285</v>
      </c>
      <c r="D1096" s="108" t="s">
        <v>1190</v>
      </c>
      <c r="E1096" s="124">
        <v>31861</v>
      </c>
      <c r="F1096" s="109" t="s">
        <v>1230</v>
      </c>
      <c r="G1096" s="110" t="s">
        <v>1230</v>
      </c>
      <c r="H1096" s="110" t="s">
        <v>1230</v>
      </c>
      <c r="I1096" s="111" t="s">
        <v>1333</v>
      </c>
      <c r="J1096" s="110" t="s">
        <v>1210</v>
      </c>
      <c r="K1096" s="110" t="s">
        <v>1230</v>
      </c>
      <c r="L1096" s="112">
        <v>3</v>
      </c>
      <c r="M1096" s="112">
        <v>0</v>
      </c>
      <c r="N1096" s="112">
        <v>1</v>
      </c>
      <c r="O1096" s="110" t="s">
        <v>1210</v>
      </c>
      <c r="P1096" s="110" t="s">
        <v>1230</v>
      </c>
      <c r="Q1096" s="117"/>
      <c r="R1096" s="113" t="s">
        <v>41</v>
      </c>
      <c r="S1096" s="101" t="str">
        <f t="shared" si="18"/>
        <v>Ok</v>
      </c>
      <c r="T1096" s="6">
        <f>IFERROR(VLOOKUP(D1096,'[1]2020 год'!$C:$J,8,0),IFERROR(VLOOKUP(D1096,'[1]2020 год'!$C:$J,7,0),""))</f>
        <v>31861</v>
      </c>
    </row>
    <row r="1097" spans="1:20" ht="42.6" thickTop="1" thickBot="1" x14ac:dyDescent="0.3">
      <c r="A1097" s="107">
        <v>1093</v>
      </c>
      <c r="B1097" s="108" t="s">
        <v>1183</v>
      </c>
      <c r="C1097" s="108" t="s">
        <v>1286</v>
      </c>
      <c r="D1097" s="108" t="s">
        <v>1191</v>
      </c>
      <c r="E1097" s="124">
        <v>609828</v>
      </c>
      <c r="F1097" s="109" t="s">
        <v>1230</v>
      </c>
      <c r="G1097" s="110" t="s">
        <v>1230</v>
      </c>
      <c r="H1097" s="110" t="s">
        <v>1230</v>
      </c>
      <c r="I1097" s="111" t="s">
        <v>1333</v>
      </c>
      <c r="J1097" s="110" t="s">
        <v>1210</v>
      </c>
      <c r="K1097" s="110" t="s">
        <v>1230</v>
      </c>
      <c r="L1097" s="112">
        <v>2</v>
      </c>
      <c r="M1097" s="112">
        <v>0</v>
      </c>
      <c r="N1097" s="112">
        <v>1</v>
      </c>
      <c r="O1097" s="110" t="s">
        <v>1210</v>
      </c>
      <c r="P1097" s="110" t="s">
        <v>1230</v>
      </c>
      <c r="Q1097" s="117"/>
      <c r="R1097" s="113" t="s">
        <v>41</v>
      </c>
      <c r="S1097" s="101" t="str">
        <f t="shared" si="18"/>
        <v>Ok</v>
      </c>
      <c r="T1097" s="6">
        <f>IFERROR(VLOOKUP(D1097,'[1]2020 год'!$C:$J,8,0),IFERROR(VLOOKUP(D1097,'[1]2020 год'!$C:$J,7,0),""))</f>
        <v>609828</v>
      </c>
    </row>
    <row r="1098" spans="1:20" ht="42.6" thickTop="1" thickBot="1" x14ac:dyDescent="0.3">
      <c r="A1098" s="114"/>
      <c r="B1098" s="115" t="s">
        <v>1357</v>
      </c>
      <c r="C1098" s="115"/>
      <c r="D1098" s="115"/>
      <c r="E1098" s="125"/>
      <c r="F1098" s="109"/>
      <c r="G1098" s="110"/>
      <c r="H1098" s="110"/>
      <c r="I1098" s="111" t="s">
        <v>1333</v>
      </c>
      <c r="J1098" s="110" t="s">
        <v>1210</v>
      </c>
      <c r="K1098" s="110" t="s">
        <v>1230</v>
      </c>
      <c r="L1098" s="116"/>
      <c r="M1098" s="116"/>
      <c r="N1098" s="116"/>
      <c r="O1098" s="110" t="s">
        <v>1210</v>
      </c>
      <c r="P1098" s="110" t="s">
        <v>1230</v>
      </c>
      <c r="Q1098" s="117"/>
      <c r="R1098" s="118"/>
      <c r="S1098" s="101" t="str">
        <f t="shared" ref="S1098:S1161" si="19">IF(F1098="Да",IF(G1098="Не выбрано","Не выбрано расписание",IF(AND(J1098&lt;&gt;"Да",J1098&lt;&gt;"Нет",K1098&lt;&gt;"Да",K1098&lt;&gt;"Нет",O1098&lt;&gt;"Да",O1098&lt;&gt;"Нет",P1098&lt;&gt;"Да",P1098&lt;&gt;"Нет"),"Не выбраны Да/Нет в подтверждении тарифа",IF(AND(OR(J1098="Нет",K1098="Нет",O1098="Нет",P1098="Нет"),Q1098=""),"Не заполнен Комментарий при выборе Нет в тарифе","Ok"))),"Ok")</f>
        <v>Ok</v>
      </c>
      <c r="T1098" s="6" t="str">
        <f>IFERROR(VLOOKUP(D1098,'[1]2020 год'!$C:$J,8,0),IFERROR(VLOOKUP(D1098,'[1]2020 год'!$C:$J,7,0),""))</f>
        <v/>
      </c>
    </row>
    <row r="1099" spans="1:20" ht="42.6" thickTop="1" thickBot="1" x14ac:dyDescent="0.3">
      <c r="A1099" s="114"/>
      <c r="B1099" s="115"/>
      <c r="C1099" s="115"/>
      <c r="D1099" s="115"/>
      <c r="E1099" s="125"/>
      <c r="F1099" s="109"/>
      <c r="G1099" s="110"/>
      <c r="H1099" s="110"/>
      <c r="I1099" s="111" t="s">
        <v>1333</v>
      </c>
      <c r="J1099" s="110" t="s">
        <v>1210</v>
      </c>
      <c r="K1099" s="110" t="s">
        <v>1230</v>
      </c>
      <c r="L1099" s="116"/>
      <c r="M1099" s="116"/>
      <c r="N1099" s="116"/>
      <c r="O1099" s="110" t="s">
        <v>1210</v>
      </c>
      <c r="P1099" s="110" t="s">
        <v>1230</v>
      </c>
      <c r="Q1099" s="117"/>
      <c r="R1099" s="118"/>
      <c r="S1099" s="101" t="str">
        <f t="shared" si="19"/>
        <v>Ok</v>
      </c>
      <c r="T1099" s="6" t="str">
        <f>IFERROR(VLOOKUP(D1099,'[1]2020 год'!$C:$J,8,0),IFERROR(VLOOKUP(D1099,'[1]2020 год'!$C:$J,7,0),""))</f>
        <v/>
      </c>
    </row>
    <row r="1100" spans="1:20" ht="42.6" thickTop="1" thickBot="1" x14ac:dyDescent="0.3">
      <c r="A1100" s="114"/>
      <c r="B1100" s="115"/>
      <c r="C1100" s="115"/>
      <c r="D1100" s="115"/>
      <c r="E1100" s="125"/>
      <c r="F1100" s="109"/>
      <c r="G1100" s="110"/>
      <c r="H1100" s="110"/>
      <c r="I1100" s="111" t="s">
        <v>1333</v>
      </c>
      <c r="J1100" s="110" t="s">
        <v>1210</v>
      </c>
      <c r="K1100" s="110" t="s">
        <v>1230</v>
      </c>
      <c r="L1100" s="116"/>
      <c r="M1100" s="116"/>
      <c r="N1100" s="116"/>
      <c r="O1100" s="110" t="s">
        <v>1210</v>
      </c>
      <c r="P1100" s="110" t="s">
        <v>1230</v>
      </c>
      <c r="Q1100" s="117"/>
      <c r="R1100" s="118"/>
      <c r="S1100" s="101" t="str">
        <f t="shared" si="19"/>
        <v>Ok</v>
      </c>
      <c r="T1100" s="6" t="str">
        <f>IFERROR(VLOOKUP(D1100,'[1]2020 год'!$C:$J,8,0),IFERROR(VLOOKUP(D1100,'[1]2020 год'!$C:$J,7,0),""))</f>
        <v/>
      </c>
    </row>
    <row r="1101" spans="1:20" ht="42.6" thickTop="1" thickBot="1" x14ac:dyDescent="0.3">
      <c r="A1101" s="114"/>
      <c r="B1101" s="115"/>
      <c r="C1101" s="115"/>
      <c r="D1101" s="115"/>
      <c r="E1101" s="125"/>
      <c r="F1101" s="109"/>
      <c r="G1101" s="110"/>
      <c r="H1101" s="110"/>
      <c r="I1101" s="111" t="s">
        <v>1333</v>
      </c>
      <c r="J1101" s="110" t="s">
        <v>1210</v>
      </c>
      <c r="K1101" s="110" t="s">
        <v>1230</v>
      </c>
      <c r="L1101" s="116"/>
      <c r="M1101" s="116"/>
      <c r="N1101" s="116"/>
      <c r="O1101" s="110" t="s">
        <v>1210</v>
      </c>
      <c r="P1101" s="110" t="s">
        <v>1230</v>
      </c>
      <c r="Q1101" s="117"/>
      <c r="R1101" s="118"/>
      <c r="S1101" s="101" t="str">
        <f t="shared" si="19"/>
        <v>Ok</v>
      </c>
      <c r="T1101" s="6" t="str">
        <f>IFERROR(VLOOKUP(D1101,'[1]2020 год'!$C:$J,8,0),IFERROR(VLOOKUP(D1101,'[1]2020 год'!$C:$J,7,0),""))</f>
        <v/>
      </c>
    </row>
    <row r="1102" spans="1:20" ht="42.6" thickTop="1" thickBot="1" x14ac:dyDescent="0.3">
      <c r="A1102" s="114"/>
      <c r="B1102" s="115"/>
      <c r="C1102" s="115"/>
      <c r="D1102" s="115"/>
      <c r="E1102" s="125"/>
      <c r="F1102" s="109"/>
      <c r="G1102" s="110"/>
      <c r="H1102" s="110"/>
      <c r="I1102" s="111" t="s">
        <v>1333</v>
      </c>
      <c r="J1102" s="110" t="s">
        <v>1210</v>
      </c>
      <c r="K1102" s="110" t="s">
        <v>1230</v>
      </c>
      <c r="L1102" s="116"/>
      <c r="M1102" s="116"/>
      <c r="N1102" s="116"/>
      <c r="O1102" s="110" t="s">
        <v>1210</v>
      </c>
      <c r="P1102" s="110" t="s">
        <v>1230</v>
      </c>
      <c r="Q1102" s="117"/>
      <c r="R1102" s="118"/>
      <c r="S1102" s="101" t="str">
        <f t="shared" si="19"/>
        <v>Ok</v>
      </c>
      <c r="T1102" s="6" t="str">
        <f>IFERROR(VLOOKUP(D1102,'[1]2020 год'!$C:$J,8,0),IFERROR(VLOOKUP(D1102,'[1]2020 год'!$C:$J,7,0),""))</f>
        <v/>
      </c>
    </row>
    <row r="1103" spans="1:20" ht="42.6" thickTop="1" thickBot="1" x14ac:dyDescent="0.3">
      <c r="A1103" s="114"/>
      <c r="B1103" s="115"/>
      <c r="C1103" s="115"/>
      <c r="D1103" s="115"/>
      <c r="E1103" s="125"/>
      <c r="F1103" s="109"/>
      <c r="G1103" s="110"/>
      <c r="H1103" s="110"/>
      <c r="I1103" s="111" t="s">
        <v>1333</v>
      </c>
      <c r="J1103" s="110" t="s">
        <v>1210</v>
      </c>
      <c r="K1103" s="110" t="s">
        <v>1230</v>
      </c>
      <c r="L1103" s="116"/>
      <c r="M1103" s="116"/>
      <c r="N1103" s="116"/>
      <c r="O1103" s="110" t="s">
        <v>1210</v>
      </c>
      <c r="P1103" s="110" t="s">
        <v>1230</v>
      </c>
      <c r="Q1103" s="117"/>
      <c r="R1103" s="118"/>
      <c r="S1103" s="101" t="str">
        <f t="shared" si="19"/>
        <v>Ok</v>
      </c>
      <c r="T1103" s="6" t="str">
        <f>IFERROR(VLOOKUP(D1103,'[1]2020 год'!$C:$J,8,0),IFERROR(VLOOKUP(D1103,'[1]2020 год'!$C:$J,7,0),""))</f>
        <v/>
      </c>
    </row>
    <row r="1104" spans="1:20" ht="42.6" thickTop="1" thickBot="1" x14ac:dyDescent="0.3">
      <c r="A1104" s="114"/>
      <c r="B1104" s="115"/>
      <c r="C1104" s="115"/>
      <c r="D1104" s="115"/>
      <c r="E1104" s="125"/>
      <c r="F1104" s="109"/>
      <c r="G1104" s="110"/>
      <c r="H1104" s="110"/>
      <c r="I1104" s="111" t="s">
        <v>1333</v>
      </c>
      <c r="J1104" s="110" t="s">
        <v>1210</v>
      </c>
      <c r="K1104" s="110" t="s">
        <v>1230</v>
      </c>
      <c r="L1104" s="116"/>
      <c r="M1104" s="116"/>
      <c r="N1104" s="116"/>
      <c r="O1104" s="110" t="s">
        <v>1210</v>
      </c>
      <c r="P1104" s="110" t="s">
        <v>1230</v>
      </c>
      <c r="Q1104" s="117"/>
      <c r="R1104" s="118"/>
      <c r="S1104" s="101" t="str">
        <f t="shared" si="19"/>
        <v>Ok</v>
      </c>
      <c r="T1104" s="6" t="str">
        <f>IFERROR(VLOOKUP(D1104,'[1]2020 год'!$C:$J,8,0),IFERROR(VLOOKUP(D1104,'[1]2020 год'!$C:$J,7,0),""))</f>
        <v/>
      </c>
    </row>
    <row r="1105" spans="1:20" ht="42.6" thickTop="1" thickBot="1" x14ac:dyDescent="0.3">
      <c r="A1105" s="114"/>
      <c r="B1105" s="115"/>
      <c r="C1105" s="115"/>
      <c r="D1105" s="115"/>
      <c r="E1105" s="125"/>
      <c r="F1105" s="109"/>
      <c r="G1105" s="110"/>
      <c r="H1105" s="110"/>
      <c r="I1105" s="111" t="s">
        <v>1333</v>
      </c>
      <c r="J1105" s="110" t="s">
        <v>1210</v>
      </c>
      <c r="K1105" s="110" t="s">
        <v>1230</v>
      </c>
      <c r="L1105" s="116"/>
      <c r="M1105" s="116"/>
      <c r="N1105" s="116"/>
      <c r="O1105" s="110" t="s">
        <v>1210</v>
      </c>
      <c r="P1105" s="110" t="s">
        <v>1230</v>
      </c>
      <c r="Q1105" s="117"/>
      <c r="R1105" s="118"/>
      <c r="S1105" s="101" t="str">
        <f t="shared" si="19"/>
        <v>Ok</v>
      </c>
      <c r="T1105" s="6" t="str">
        <f>IFERROR(VLOOKUP(D1105,'[1]2020 год'!$C:$J,8,0),IFERROR(VLOOKUP(D1105,'[1]2020 год'!$C:$J,7,0),""))</f>
        <v/>
      </c>
    </row>
    <row r="1106" spans="1:20" ht="42.6" thickTop="1" thickBot="1" x14ac:dyDescent="0.3">
      <c r="A1106" s="114"/>
      <c r="B1106" s="115"/>
      <c r="C1106" s="115"/>
      <c r="D1106" s="115"/>
      <c r="E1106" s="125"/>
      <c r="F1106" s="109"/>
      <c r="G1106" s="110"/>
      <c r="H1106" s="110"/>
      <c r="I1106" s="111" t="s">
        <v>1333</v>
      </c>
      <c r="J1106" s="110" t="s">
        <v>1210</v>
      </c>
      <c r="K1106" s="110" t="s">
        <v>1230</v>
      </c>
      <c r="L1106" s="116"/>
      <c r="M1106" s="116"/>
      <c r="N1106" s="116"/>
      <c r="O1106" s="110" t="s">
        <v>1210</v>
      </c>
      <c r="P1106" s="110" t="s">
        <v>1230</v>
      </c>
      <c r="Q1106" s="117"/>
      <c r="R1106" s="118"/>
      <c r="S1106" s="101" t="str">
        <f t="shared" si="19"/>
        <v>Ok</v>
      </c>
      <c r="T1106" s="6" t="str">
        <f>IFERROR(VLOOKUP(D1106,'[1]2020 год'!$C:$J,8,0),IFERROR(VLOOKUP(D1106,'[1]2020 год'!$C:$J,7,0),""))</f>
        <v/>
      </c>
    </row>
    <row r="1107" spans="1:20" ht="42.6" thickTop="1" thickBot="1" x14ac:dyDescent="0.3">
      <c r="A1107" s="114"/>
      <c r="B1107" s="115"/>
      <c r="C1107" s="115"/>
      <c r="D1107" s="115"/>
      <c r="E1107" s="125"/>
      <c r="F1107" s="109"/>
      <c r="G1107" s="110"/>
      <c r="H1107" s="110"/>
      <c r="I1107" s="111" t="s">
        <v>1333</v>
      </c>
      <c r="J1107" s="110" t="s">
        <v>1210</v>
      </c>
      <c r="K1107" s="110" t="s">
        <v>1230</v>
      </c>
      <c r="L1107" s="116"/>
      <c r="M1107" s="116"/>
      <c r="N1107" s="116"/>
      <c r="O1107" s="110" t="s">
        <v>1210</v>
      </c>
      <c r="P1107" s="110" t="s">
        <v>1230</v>
      </c>
      <c r="Q1107" s="117"/>
      <c r="R1107" s="118"/>
      <c r="S1107" s="101" t="str">
        <f t="shared" si="19"/>
        <v>Ok</v>
      </c>
      <c r="T1107" s="6" t="str">
        <f>IFERROR(VLOOKUP(D1107,'[1]2020 год'!$C:$J,8,0),IFERROR(VLOOKUP(D1107,'[1]2020 год'!$C:$J,7,0),""))</f>
        <v/>
      </c>
    </row>
    <row r="1108" spans="1:20" ht="42.6" thickTop="1" thickBot="1" x14ac:dyDescent="0.3">
      <c r="A1108" s="114"/>
      <c r="B1108" s="115"/>
      <c r="C1108" s="115"/>
      <c r="D1108" s="115"/>
      <c r="E1108" s="125"/>
      <c r="F1108" s="109"/>
      <c r="G1108" s="110"/>
      <c r="H1108" s="110"/>
      <c r="I1108" s="111" t="s">
        <v>1333</v>
      </c>
      <c r="J1108" s="110" t="s">
        <v>1210</v>
      </c>
      <c r="K1108" s="110" t="s">
        <v>1230</v>
      </c>
      <c r="L1108" s="116"/>
      <c r="M1108" s="116"/>
      <c r="N1108" s="116"/>
      <c r="O1108" s="110" t="s">
        <v>1210</v>
      </c>
      <c r="P1108" s="110" t="s">
        <v>1230</v>
      </c>
      <c r="Q1108" s="117"/>
      <c r="R1108" s="118"/>
      <c r="S1108" s="101" t="str">
        <f t="shared" si="19"/>
        <v>Ok</v>
      </c>
      <c r="T1108" s="6" t="str">
        <f>IFERROR(VLOOKUP(D1108,'[1]2020 год'!$C:$J,8,0),IFERROR(VLOOKUP(D1108,'[1]2020 год'!$C:$J,7,0),""))</f>
        <v/>
      </c>
    </row>
    <row r="1109" spans="1:20" ht="42.6" thickTop="1" thickBot="1" x14ac:dyDescent="0.3">
      <c r="A1109" s="114"/>
      <c r="B1109" s="115"/>
      <c r="C1109" s="115"/>
      <c r="D1109" s="115"/>
      <c r="E1109" s="125"/>
      <c r="F1109" s="109"/>
      <c r="G1109" s="110"/>
      <c r="H1109" s="110"/>
      <c r="I1109" s="111" t="s">
        <v>1333</v>
      </c>
      <c r="J1109" s="110" t="s">
        <v>1210</v>
      </c>
      <c r="K1109" s="110" t="s">
        <v>1230</v>
      </c>
      <c r="L1109" s="116"/>
      <c r="M1109" s="116"/>
      <c r="N1109" s="116"/>
      <c r="O1109" s="110" t="s">
        <v>1210</v>
      </c>
      <c r="P1109" s="110" t="s">
        <v>1230</v>
      </c>
      <c r="Q1109" s="117"/>
      <c r="R1109" s="118"/>
      <c r="S1109" s="101" t="str">
        <f t="shared" si="19"/>
        <v>Ok</v>
      </c>
      <c r="T1109" s="6" t="str">
        <f>IFERROR(VLOOKUP(D1109,'[1]2020 год'!$C:$J,8,0),IFERROR(VLOOKUP(D1109,'[1]2020 год'!$C:$J,7,0),""))</f>
        <v/>
      </c>
    </row>
    <row r="1110" spans="1:20" ht="42.6" thickTop="1" thickBot="1" x14ac:dyDescent="0.3">
      <c r="A1110" s="114"/>
      <c r="B1110" s="115"/>
      <c r="C1110" s="115"/>
      <c r="D1110" s="115"/>
      <c r="E1110" s="125"/>
      <c r="F1110" s="109"/>
      <c r="G1110" s="110"/>
      <c r="H1110" s="110"/>
      <c r="I1110" s="111" t="s">
        <v>1333</v>
      </c>
      <c r="J1110" s="110" t="s">
        <v>1210</v>
      </c>
      <c r="K1110" s="110" t="s">
        <v>1230</v>
      </c>
      <c r="L1110" s="116"/>
      <c r="M1110" s="116"/>
      <c r="N1110" s="116"/>
      <c r="O1110" s="110" t="s">
        <v>1210</v>
      </c>
      <c r="P1110" s="110" t="s">
        <v>1230</v>
      </c>
      <c r="Q1110" s="117"/>
      <c r="R1110" s="118"/>
      <c r="S1110" s="101" t="str">
        <f t="shared" si="19"/>
        <v>Ok</v>
      </c>
      <c r="T1110" s="6" t="str">
        <f>IFERROR(VLOOKUP(D1110,'[1]2020 год'!$C:$J,8,0),IFERROR(VLOOKUP(D1110,'[1]2020 год'!$C:$J,7,0),""))</f>
        <v/>
      </c>
    </row>
    <row r="1111" spans="1:20" ht="42.6" thickTop="1" thickBot="1" x14ac:dyDescent="0.3">
      <c r="A1111" s="114"/>
      <c r="B1111" s="115"/>
      <c r="C1111" s="115"/>
      <c r="D1111" s="115"/>
      <c r="E1111" s="125"/>
      <c r="F1111" s="109"/>
      <c r="G1111" s="110"/>
      <c r="H1111" s="110"/>
      <c r="I1111" s="111" t="s">
        <v>1333</v>
      </c>
      <c r="J1111" s="110" t="s">
        <v>1210</v>
      </c>
      <c r="K1111" s="110" t="s">
        <v>1230</v>
      </c>
      <c r="L1111" s="116"/>
      <c r="M1111" s="116"/>
      <c r="N1111" s="116"/>
      <c r="O1111" s="110" t="s">
        <v>1210</v>
      </c>
      <c r="P1111" s="110" t="s">
        <v>1230</v>
      </c>
      <c r="Q1111" s="117"/>
      <c r="R1111" s="118"/>
      <c r="S1111" s="101" t="str">
        <f t="shared" si="19"/>
        <v>Ok</v>
      </c>
      <c r="T1111" s="6" t="str">
        <f>IFERROR(VLOOKUP(D1111,'[1]2020 год'!$C:$J,8,0),IFERROR(VLOOKUP(D1111,'[1]2020 год'!$C:$J,7,0),""))</f>
        <v/>
      </c>
    </row>
    <row r="1112" spans="1:20" ht="42.6" thickTop="1" thickBot="1" x14ac:dyDescent="0.3">
      <c r="A1112" s="114"/>
      <c r="B1112" s="115"/>
      <c r="C1112" s="115"/>
      <c r="D1112" s="115"/>
      <c r="E1112" s="125"/>
      <c r="F1112" s="109"/>
      <c r="G1112" s="110"/>
      <c r="H1112" s="110"/>
      <c r="I1112" s="111" t="s">
        <v>1333</v>
      </c>
      <c r="J1112" s="110" t="s">
        <v>1210</v>
      </c>
      <c r="K1112" s="110" t="s">
        <v>1230</v>
      </c>
      <c r="L1112" s="116"/>
      <c r="M1112" s="116"/>
      <c r="N1112" s="116"/>
      <c r="O1112" s="110" t="s">
        <v>1210</v>
      </c>
      <c r="P1112" s="110" t="s">
        <v>1230</v>
      </c>
      <c r="Q1112" s="117"/>
      <c r="R1112" s="118"/>
      <c r="S1112" s="101" t="str">
        <f t="shared" si="19"/>
        <v>Ok</v>
      </c>
      <c r="T1112" s="6" t="str">
        <f>IFERROR(VLOOKUP(D1112,'[1]2020 год'!$C:$J,8,0),IFERROR(VLOOKUP(D1112,'[1]2020 год'!$C:$J,7,0),""))</f>
        <v/>
      </c>
    </row>
    <row r="1113" spans="1:20" ht="42.6" thickTop="1" thickBot="1" x14ac:dyDescent="0.3">
      <c r="A1113" s="114"/>
      <c r="B1113" s="115"/>
      <c r="C1113" s="115"/>
      <c r="D1113" s="115"/>
      <c r="E1113" s="125"/>
      <c r="F1113" s="109"/>
      <c r="G1113" s="110"/>
      <c r="H1113" s="110"/>
      <c r="I1113" s="111" t="s">
        <v>1333</v>
      </c>
      <c r="J1113" s="110" t="s">
        <v>1210</v>
      </c>
      <c r="K1113" s="110" t="s">
        <v>1230</v>
      </c>
      <c r="L1113" s="116"/>
      <c r="M1113" s="116"/>
      <c r="N1113" s="116"/>
      <c r="O1113" s="110" t="s">
        <v>1210</v>
      </c>
      <c r="P1113" s="110" t="s">
        <v>1230</v>
      </c>
      <c r="Q1113" s="117"/>
      <c r="R1113" s="118"/>
      <c r="S1113" s="101" t="str">
        <f t="shared" si="19"/>
        <v>Ok</v>
      </c>
      <c r="T1113" s="6" t="str">
        <f>IFERROR(VLOOKUP(D1113,'[1]2020 год'!$C:$J,8,0),IFERROR(VLOOKUP(D1113,'[1]2020 год'!$C:$J,7,0),""))</f>
        <v/>
      </c>
    </row>
    <row r="1114" spans="1:20" ht="42.6" thickTop="1" thickBot="1" x14ac:dyDescent="0.3">
      <c r="A1114" s="114"/>
      <c r="B1114" s="115"/>
      <c r="C1114" s="115"/>
      <c r="D1114" s="115"/>
      <c r="E1114" s="125"/>
      <c r="F1114" s="109"/>
      <c r="G1114" s="110"/>
      <c r="H1114" s="110"/>
      <c r="I1114" s="111" t="s">
        <v>1333</v>
      </c>
      <c r="J1114" s="110" t="s">
        <v>1210</v>
      </c>
      <c r="K1114" s="110" t="s">
        <v>1230</v>
      </c>
      <c r="L1114" s="116"/>
      <c r="M1114" s="116"/>
      <c r="N1114" s="116"/>
      <c r="O1114" s="110" t="s">
        <v>1210</v>
      </c>
      <c r="P1114" s="110" t="s">
        <v>1230</v>
      </c>
      <c r="Q1114" s="117"/>
      <c r="R1114" s="118"/>
      <c r="S1114" s="101" t="str">
        <f t="shared" si="19"/>
        <v>Ok</v>
      </c>
      <c r="T1114" s="6" t="str">
        <f>IFERROR(VLOOKUP(D1114,'[1]2020 год'!$C:$J,8,0),IFERROR(VLOOKUP(D1114,'[1]2020 год'!$C:$J,7,0),""))</f>
        <v/>
      </c>
    </row>
    <row r="1115" spans="1:20" ht="42.6" thickTop="1" thickBot="1" x14ac:dyDescent="0.3">
      <c r="A1115" s="114"/>
      <c r="B1115" s="115"/>
      <c r="C1115" s="115"/>
      <c r="D1115" s="115"/>
      <c r="E1115" s="125"/>
      <c r="F1115" s="109"/>
      <c r="G1115" s="110"/>
      <c r="H1115" s="110"/>
      <c r="I1115" s="111" t="s">
        <v>1333</v>
      </c>
      <c r="J1115" s="110" t="s">
        <v>1210</v>
      </c>
      <c r="K1115" s="110" t="s">
        <v>1230</v>
      </c>
      <c r="L1115" s="116"/>
      <c r="M1115" s="116"/>
      <c r="N1115" s="116"/>
      <c r="O1115" s="110" t="s">
        <v>1210</v>
      </c>
      <c r="P1115" s="110" t="s">
        <v>1230</v>
      </c>
      <c r="Q1115" s="117"/>
      <c r="R1115" s="118"/>
      <c r="S1115" s="101" t="str">
        <f t="shared" si="19"/>
        <v>Ok</v>
      </c>
      <c r="T1115" s="6" t="str">
        <f>IFERROR(VLOOKUP(D1115,'[1]2020 год'!$C:$J,8,0),IFERROR(VLOOKUP(D1115,'[1]2020 год'!$C:$J,7,0),""))</f>
        <v/>
      </c>
    </row>
    <row r="1116" spans="1:20" ht="42.6" thickTop="1" thickBot="1" x14ac:dyDescent="0.3">
      <c r="A1116" s="114"/>
      <c r="B1116" s="115"/>
      <c r="C1116" s="115"/>
      <c r="D1116" s="115"/>
      <c r="E1116" s="125"/>
      <c r="F1116" s="109"/>
      <c r="G1116" s="110"/>
      <c r="H1116" s="110"/>
      <c r="I1116" s="111" t="s">
        <v>1333</v>
      </c>
      <c r="J1116" s="110" t="s">
        <v>1210</v>
      </c>
      <c r="K1116" s="110" t="s">
        <v>1230</v>
      </c>
      <c r="L1116" s="116"/>
      <c r="M1116" s="116"/>
      <c r="N1116" s="116"/>
      <c r="O1116" s="110" t="s">
        <v>1210</v>
      </c>
      <c r="P1116" s="110" t="s">
        <v>1230</v>
      </c>
      <c r="Q1116" s="117"/>
      <c r="R1116" s="118"/>
      <c r="S1116" s="101" t="str">
        <f t="shared" si="19"/>
        <v>Ok</v>
      </c>
      <c r="T1116" s="6" t="str">
        <f>IFERROR(VLOOKUP(D1116,'[1]2020 год'!$C:$J,8,0),IFERROR(VLOOKUP(D1116,'[1]2020 год'!$C:$J,7,0),""))</f>
        <v/>
      </c>
    </row>
    <row r="1117" spans="1:20" ht="42.6" thickTop="1" thickBot="1" x14ac:dyDescent="0.3">
      <c r="A1117" s="114"/>
      <c r="B1117" s="115"/>
      <c r="C1117" s="115"/>
      <c r="D1117" s="115"/>
      <c r="E1117" s="125"/>
      <c r="F1117" s="109"/>
      <c r="G1117" s="110"/>
      <c r="H1117" s="110"/>
      <c r="I1117" s="111" t="s">
        <v>1333</v>
      </c>
      <c r="J1117" s="110" t="s">
        <v>1210</v>
      </c>
      <c r="K1117" s="110" t="s">
        <v>1230</v>
      </c>
      <c r="L1117" s="116"/>
      <c r="M1117" s="116"/>
      <c r="N1117" s="116"/>
      <c r="O1117" s="110" t="s">
        <v>1210</v>
      </c>
      <c r="P1117" s="110" t="s">
        <v>1230</v>
      </c>
      <c r="Q1117" s="117"/>
      <c r="R1117" s="118"/>
      <c r="S1117" s="101" t="str">
        <f t="shared" si="19"/>
        <v>Ok</v>
      </c>
      <c r="T1117" s="6" t="str">
        <f>IFERROR(VLOOKUP(D1117,'[1]2020 год'!$C:$J,8,0),IFERROR(VLOOKUP(D1117,'[1]2020 год'!$C:$J,7,0),""))</f>
        <v/>
      </c>
    </row>
    <row r="1118" spans="1:20" ht="42.6" thickTop="1" thickBot="1" x14ac:dyDescent="0.3">
      <c r="A1118" s="114"/>
      <c r="B1118" s="115"/>
      <c r="C1118" s="115"/>
      <c r="D1118" s="115"/>
      <c r="E1118" s="125"/>
      <c r="F1118" s="109"/>
      <c r="G1118" s="110"/>
      <c r="H1118" s="110"/>
      <c r="I1118" s="111" t="s">
        <v>1333</v>
      </c>
      <c r="J1118" s="110" t="s">
        <v>1210</v>
      </c>
      <c r="K1118" s="110" t="s">
        <v>1230</v>
      </c>
      <c r="L1118" s="116"/>
      <c r="M1118" s="116"/>
      <c r="N1118" s="116"/>
      <c r="O1118" s="110" t="s">
        <v>1210</v>
      </c>
      <c r="P1118" s="110" t="s">
        <v>1230</v>
      </c>
      <c r="Q1118" s="117"/>
      <c r="R1118" s="118"/>
      <c r="S1118" s="101" t="str">
        <f t="shared" si="19"/>
        <v>Ok</v>
      </c>
      <c r="T1118" s="6" t="str">
        <f>IFERROR(VLOOKUP(D1118,'[1]2020 год'!$C:$J,8,0),IFERROR(VLOOKUP(D1118,'[1]2020 год'!$C:$J,7,0),""))</f>
        <v/>
      </c>
    </row>
    <row r="1119" spans="1:20" ht="42.6" thickTop="1" thickBot="1" x14ac:dyDescent="0.3">
      <c r="A1119" s="114"/>
      <c r="B1119" s="115"/>
      <c r="C1119" s="115"/>
      <c r="D1119" s="115"/>
      <c r="E1119" s="125"/>
      <c r="F1119" s="109"/>
      <c r="G1119" s="110"/>
      <c r="H1119" s="110"/>
      <c r="I1119" s="111" t="s">
        <v>1333</v>
      </c>
      <c r="J1119" s="110" t="s">
        <v>1210</v>
      </c>
      <c r="K1119" s="110" t="s">
        <v>1230</v>
      </c>
      <c r="L1119" s="116"/>
      <c r="M1119" s="116"/>
      <c r="N1119" s="116"/>
      <c r="O1119" s="110" t="s">
        <v>1210</v>
      </c>
      <c r="P1119" s="110" t="s">
        <v>1230</v>
      </c>
      <c r="Q1119" s="117"/>
      <c r="R1119" s="118"/>
      <c r="S1119" s="101" t="str">
        <f t="shared" si="19"/>
        <v>Ok</v>
      </c>
      <c r="T1119" s="6" t="str">
        <f>IFERROR(VLOOKUP(D1119,'[1]2020 год'!$C:$J,8,0),IFERROR(VLOOKUP(D1119,'[1]2020 год'!$C:$J,7,0),""))</f>
        <v/>
      </c>
    </row>
    <row r="1120" spans="1:20" ht="42.6" thickTop="1" thickBot="1" x14ac:dyDescent="0.3">
      <c r="A1120" s="114"/>
      <c r="B1120" s="115"/>
      <c r="C1120" s="115"/>
      <c r="D1120" s="115"/>
      <c r="E1120" s="125"/>
      <c r="F1120" s="109"/>
      <c r="G1120" s="110"/>
      <c r="H1120" s="110"/>
      <c r="I1120" s="111" t="s">
        <v>1333</v>
      </c>
      <c r="J1120" s="110" t="s">
        <v>1210</v>
      </c>
      <c r="K1120" s="110" t="s">
        <v>1230</v>
      </c>
      <c r="L1120" s="116"/>
      <c r="M1120" s="116"/>
      <c r="N1120" s="116"/>
      <c r="O1120" s="110" t="s">
        <v>1210</v>
      </c>
      <c r="P1120" s="110" t="s">
        <v>1230</v>
      </c>
      <c r="Q1120" s="117"/>
      <c r="R1120" s="118"/>
      <c r="S1120" s="101" t="str">
        <f t="shared" si="19"/>
        <v>Ok</v>
      </c>
      <c r="T1120" s="6" t="str">
        <f>IFERROR(VLOOKUP(D1120,'[1]2020 год'!$C:$J,8,0),IFERROR(VLOOKUP(D1120,'[1]2020 год'!$C:$J,7,0),""))</f>
        <v/>
      </c>
    </row>
    <row r="1121" spans="1:20" ht="42.6" thickTop="1" thickBot="1" x14ac:dyDescent="0.3">
      <c r="A1121" s="114"/>
      <c r="B1121" s="115"/>
      <c r="C1121" s="115"/>
      <c r="D1121" s="115"/>
      <c r="E1121" s="125"/>
      <c r="F1121" s="109"/>
      <c r="G1121" s="110"/>
      <c r="H1121" s="110"/>
      <c r="I1121" s="111" t="s">
        <v>1333</v>
      </c>
      <c r="J1121" s="110" t="s">
        <v>1210</v>
      </c>
      <c r="K1121" s="110" t="s">
        <v>1230</v>
      </c>
      <c r="L1121" s="116"/>
      <c r="M1121" s="116"/>
      <c r="N1121" s="116"/>
      <c r="O1121" s="110" t="s">
        <v>1210</v>
      </c>
      <c r="P1121" s="110" t="s">
        <v>1230</v>
      </c>
      <c r="Q1121" s="117"/>
      <c r="R1121" s="118"/>
      <c r="S1121" s="101" t="str">
        <f t="shared" si="19"/>
        <v>Ok</v>
      </c>
      <c r="T1121" s="6" t="str">
        <f>IFERROR(VLOOKUP(D1121,'[1]2020 год'!$C:$J,8,0),IFERROR(VLOOKUP(D1121,'[1]2020 год'!$C:$J,7,0),""))</f>
        <v/>
      </c>
    </row>
    <row r="1122" spans="1:20" ht="42.6" thickTop="1" thickBot="1" x14ac:dyDescent="0.3">
      <c r="A1122" s="114"/>
      <c r="B1122" s="115"/>
      <c r="C1122" s="115"/>
      <c r="D1122" s="115"/>
      <c r="E1122" s="125"/>
      <c r="F1122" s="109"/>
      <c r="G1122" s="110"/>
      <c r="H1122" s="110"/>
      <c r="I1122" s="111" t="s">
        <v>1333</v>
      </c>
      <c r="J1122" s="110" t="s">
        <v>1210</v>
      </c>
      <c r="K1122" s="110" t="s">
        <v>1230</v>
      </c>
      <c r="L1122" s="116"/>
      <c r="M1122" s="116"/>
      <c r="N1122" s="116"/>
      <c r="O1122" s="110" t="s">
        <v>1210</v>
      </c>
      <c r="P1122" s="110" t="s">
        <v>1230</v>
      </c>
      <c r="Q1122" s="117"/>
      <c r="R1122" s="118"/>
      <c r="S1122" s="101" t="str">
        <f t="shared" si="19"/>
        <v>Ok</v>
      </c>
      <c r="T1122" s="6" t="str">
        <f>IFERROR(VLOOKUP(D1122,'[1]2020 год'!$C:$J,8,0),IFERROR(VLOOKUP(D1122,'[1]2020 год'!$C:$J,7,0),""))</f>
        <v/>
      </c>
    </row>
    <row r="1123" spans="1:20" ht="42.6" thickTop="1" thickBot="1" x14ac:dyDescent="0.3">
      <c r="A1123" s="114"/>
      <c r="B1123" s="115"/>
      <c r="C1123" s="115"/>
      <c r="D1123" s="115"/>
      <c r="E1123" s="125"/>
      <c r="F1123" s="109"/>
      <c r="G1123" s="110"/>
      <c r="H1123" s="110"/>
      <c r="I1123" s="111" t="s">
        <v>1333</v>
      </c>
      <c r="J1123" s="110" t="s">
        <v>1210</v>
      </c>
      <c r="K1123" s="110" t="s">
        <v>1230</v>
      </c>
      <c r="L1123" s="116"/>
      <c r="M1123" s="116"/>
      <c r="N1123" s="116"/>
      <c r="O1123" s="110" t="s">
        <v>1210</v>
      </c>
      <c r="P1123" s="110" t="s">
        <v>1230</v>
      </c>
      <c r="Q1123" s="117"/>
      <c r="R1123" s="118"/>
      <c r="S1123" s="101" t="str">
        <f t="shared" si="19"/>
        <v>Ok</v>
      </c>
      <c r="T1123" s="6" t="str">
        <f>IFERROR(VLOOKUP(D1123,'[1]2020 год'!$C:$J,8,0),IFERROR(VLOOKUP(D1123,'[1]2020 год'!$C:$J,7,0),""))</f>
        <v/>
      </c>
    </row>
    <row r="1124" spans="1:20" ht="42.6" thickTop="1" thickBot="1" x14ac:dyDescent="0.3">
      <c r="A1124" s="114"/>
      <c r="B1124" s="115"/>
      <c r="C1124" s="115"/>
      <c r="D1124" s="115"/>
      <c r="E1124" s="125"/>
      <c r="F1124" s="109"/>
      <c r="G1124" s="110"/>
      <c r="H1124" s="110"/>
      <c r="I1124" s="111" t="s">
        <v>1333</v>
      </c>
      <c r="J1124" s="110" t="s">
        <v>1210</v>
      </c>
      <c r="K1124" s="110" t="s">
        <v>1230</v>
      </c>
      <c r="L1124" s="116"/>
      <c r="M1124" s="116"/>
      <c r="N1124" s="116"/>
      <c r="O1124" s="110" t="s">
        <v>1210</v>
      </c>
      <c r="P1124" s="110" t="s">
        <v>1230</v>
      </c>
      <c r="Q1124" s="117"/>
      <c r="R1124" s="118"/>
      <c r="S1124" s="101" t="str">
        <f t="shared" si="19"/>
        <v>Ok</v>
      </c>
      <c r="T1124" s="6" t="str">
        <f>IFERROR(VLOOKUP(D1124,'[1]2020 год'!$C:$J,8,0),IFERROR(VLOOKUP(D1124,'[1]2020 год'!$C:$J,7,0),""))</f>
        <v/>
      </c>
    </row>
    <row r="1125" spans="1:20" ht="42.6" thickTop="1" thickBot="1" x14ac:dyDescent="0.3">
      <c r="A1125" s="114"/>
      <c r="B1125" s="115"/>
      <c r="C1125" s="115"/>
      <c r="D1125" s="115"/>
      <c r="E1125" s="125"/>
      <c r="F1125" s="109"/>
      <c r="G1125" s="110"/>
      <c r="H1125" s="110"/>
      <c r="I1125" s="111" t="s">
        <v>1333</v>
      </c>
      <c r="J1125" s="110" t="s">
        <v>1210</v>
      </c>
      <c r="K1125" s="110" t="s">
        <v>1230</v>
      </c>
      <c r="L1125" s="116"/>
      <c r="M1125" s="116"/>
      <c r="N1125" s="116"/>
      <c r="O1125" s="110" t="s">
        <v>1210</v>
      </c>
      <c r="P1125" s="110" t="s">
        <v>1230</v>
      </c>
      <c r="Q1125" s="117"/>
      <c r="R1125" s="118"/>
      <c r="S1125" s="101" t="str">
        <f t="shared" si="19"/>
        <v>Ok</v>
      </c>
      <c r="T1125" s="6" t="str">
        <f>IFERROR(VLOOKUP(D1125,'[1]2020 год'!$C:$J,8,0),IFERROR(VLOOKUP(D1125,'[1]2020 год'!$C:$J,7,0),""))</f>
        <v/>
      </c>
    </row>
    <row r="1126" spans="1:20" ht="42.6" thickTop="1" thickBot="1" x14ac:dyDescent="0.3">
      <c r="A1126" s="114"/>
      <c r="B1126" s="115"/>
      <c r="C1126" s="115"/>
      <c r="D1126" s="115"/>
      <c r="E1126" s="125"/>
      <c r="F1126" s="109"/>
      <c r="G1126" s="110"/>
      <c r="H1126" s="110"/>
      <c r="I1126" s="111" t="s">
        <v>1333</v>
      </c>
      <c r="J1126" s="110" t="s">
        <v>1210</v>
      </c>
      <c r="K1126" s="110" t="s">
        <v>1230</v>
      </c>
      <c r="L1126" s="116"/>
      <c r="M1126" s="116"/>
      <c r="N1126" s="116"/>
      <c r="O1126" s="110" t="s">
        <v>1210</v>
      </c>
      <c r="P1126" s="110" t="s">
        <v>1230</v>
      </c>
      <c r="Q1126" s="117"/>
      <c r="R1126" s="118"/>
      <c r="S1126" s="101" t="str">
        <f t="shared" si="19"/>
        <v>Ok</v>
      </c>
      <c r="T1126" s="6" t="str">
        <f>IFERROR(VLOOKUP(D1126,'[1]2020 год'!$C:$J,8,0),IFERROR(VLOOKUP(D1126,'[1]2020 год'!$C:$J,7,0),""))</f>
        <v/>
      </c>
    </row>
    <row r="1127" spans="1:20" ht="42.6" thickTop="1" thickBot="1" x14ac:dyDescent="0.3">
      <c r="A1127" s="114"/>
      <c r="B1127" s="115"/>
      <c r="C1127" s="115"/>
      <c r="D1127" s="115"/>
      <c r="E1127" s="125"/>
      <c r="F1127" s="109"/>
      <c r="G1127" s="110"/>
      <c r="H1127" s="110"/>
      <c r="I1127" s="111" t="s">
        <v>1333</v>
      </c>
      <c r="J1127" s="110" t="s">
        <v>1210</v>
      </c>
      <c r="K1127" s="110" t="s">
        <v>1230</v>
      </c>
      <c r="L1127" s="116"/>
      <c r="M1127" s="116"/>
      <c r="N1127" s="116"/>
      <c r="O1127" s="110" t="s">
        <v>1210</v>
      </c>
      <c r="P1127" s="110" t="s">
        <v>1230</v>
      </c>
      <c r="Q1127" s="117"/>
      <c r="R1127" s="118"/>
      <c r="S1127" s="101" t="str">
        <f t="shared" si="19"/>
        <v>Ok</v>
      </c>
      <c r="T1127" s="6" t="str">
        <f>IFERROR(VLOOKUP(D1127,'[1]2020 год'!$C:$J,8,0),IFERROR(VLOOKUP(D1127,'[1]2020 год'!$C:$J,7,0),""))</f>
        <v/>
      </c>
    </row>
    <row r="1128" spans="1:20" ht="42.6" thickTop="1" thickBot="1" x14ac:dyDescent="0.3">
      <c r="A1128" s="114"/>
      <c r="B1128" s="115"/>
      <c r="C1128" s="115"/>
      <c r="D1128" s="115"/>
      <c r="E1128" s="125"/>
      <c r="F1128" s="109"/>
      <c r="G1128" s="110"/>
      <c r="H1128" s="110"/>
      <c r="I1128" s="111" t="s">
        <v>1333</v>
      </c>
      <c r="J1128" s="110" t="s">
        <v>1210</v>
      </c>
      <c r="K1128" s="110" t="s">
        <v>1230</v>
      </c>
      <c r="L1128" s="116"/>
      <c r="M1128" s="116"/>
      <c r="N1128" s="116"/>
      <c r="O1128" s="110" t="s">
        <v>1210</v>
      </c>
      <c r="P1128" s="110" t="s">
        <v>1230</v>
      </c>
      <c r="Q1128" s="117"/>
      <c r="R1128" s="118"/>
      <c r="S1128" s="101" t="str">
        <f t="shared" si="19"/>
        <v>Ok</v>
      </c>
      <c r="T1128" s="6" t="str">
        <f>IFERROR(VLOOKUP(D1128,'[1]2020 год'!$C:$J,8,0),IFERROR(VLOOKUP(D1128,'[1]2020 год'!$C:$J,7,0),""))</f>
        <v/>
      </c>
    </row>
    <row r="1129" spans="1:20" ht="42.6" thickTop="1" thickBot="1" x14ac:dyDescent="0.3">
      <c r="A1129" s="114"/>
      <c r="B1129" s="115"/>
      <c r="C1129" s="115"/>
      <c r="D1129" s="115"/>
      <c r="E1129" s="125"/>
      <c r="F1129" s="109"/>
      <c r="G1129" s="110"/>
      <c r="H1129" s="110"/>
      <c r="I1129" s="111" t="s">
        <v>1333</v>
      </c>
      <c r="J1129" s="110" t="s">
        <v>1210</v>
      </c>
      <c r="K1129" s="110" t="s">
        <v>1230</v>
      </c>
      <c r="L1129" s="116"/>
      <c r="M1129" s="116"/>
      <c r="N1129" s="116"/>
      <c r="O1129" s="110" t="s">
        <v>1210</v>
      </c>
      <c r="P1129" s="110" t="s">
        <v>1230</v>
      </c>
      <c r="Q1129" s="117"/>
      <c r="R1129" s="118"/>
      <c r="S1129" s="101" t="str">
        <f t="shared" si="19"/>
        <v>Ok</v>
      </c>
      <c r="T1129" s="6" t="str">
        <f>IFERROR(VLOOKUP(D1129,'[1]2020 год'!$C:$J,8,0),IFERROR(VLOOKUP(D1129,'[1]2020 год'!$C:$J,7,0),""))</f>
        <v/>
      </c>
    </row>
    <row r="1130" spans="1:20" ht="42.6" thickTop="1" thickBot="1" x14ac:dyDescent="0.3">
      <c r="A1130" s="114"/>
      <c r="B1130" s="115"/>
      <c r="C1130" s="115"/>
      <c r="D1130" s="115"/>
      <c r="E1130" s="125"/>
      <c r="F1130" s="109"/>
      <c r="G1130" s="110"/>
      <c r="H1130" s="110"/>
      <c r="I1130" s="111" t="s">
        <v>1333</v>
      </c>
      <c r="J1130" s="110" t="s">
        <v>1210</v>
      </c>
      <c r="K1130" s="110" t="s">
        <v>1230</v>
      </c>
      <c r="L1130" s="116"/>
      <c r="M1130" s="116"/>
      <c r="N1130" s="116"/>
      <c r="O1130" s="110" t="s">
        <v>1210</v>
      </c>
      <c r="P1130" s="110" t="s">
        <v>1230</v>
      </c>
      <c r="Q1130" s="117"/>
      <c r="R1130" s="118"/>
      <c r="S1130" s="101" t="str">
        <f t="shared" si="19"/>
        <v>Ok</v>
      </c>
      <c r="T1130" s="6" t="str">
        <f>IFERROR(VLOOKUP(D1130,'[1]2020 год'!$C:$J,8,0),IFERROR(VLOOKUP(D1130,'[1]2020 год'!$C:$J,7,0),""))</f>
        <v/>
      </c>
    </row>
    <row r="1131" spans="1:20" ht="42.6" thickTop="1" thickBot="1" x14ac:dyDescent="0.3">
      <c r="A1131" s="114"/>
      <c r="B1131" s="115"/>
      <c r="C1131" s="115"/>
      <c r="D1131" s="115"/>
      <c r="E1131" s="125"/>
      <c r="F1131" s="109"/>
      <c r="G1131" s="110"/>
      <c r="H1131" s="110"/>
      <c r="I1131" s="111" t="s">
        <v>1333</v>
      </c>
      <c r="J1131" s="110" t="s">
        <v>1210</v>
      </c>
      <c r="K1131" s="110" t="s">
        <v>1230</v>
      </c>
      <c r="L1131" s="116"/>
      <c r="M1131" s="116"/>
      <c r="N1131" s="116"/>
      <c r="O1131" s="110" t="s">
        <v>1210</v>
      </c>
      <c r="P1131" s="110" t="s">
        <v>1230</v>
      </c>
      <c r="Q1131" s="117"/>
      <c r="R1131" s="118"/>
      <c r="S1131" s="101" t="str">
        <f t="shared" si="19"/>
        <v>Ok</v>
      </c>
      <c r="T1131" s="6" t="str">
        <f>IFERROR(VLOOKUP(D1131,'[1]2020 год'!$C:$J,8,0),IFERROR(VLOOKUP(D1131,'[1]2020 год'!$C:$J,7,0),""))</f>
        <v/>
      </c>
    </row>
    <row r="1132" spans="1:20" ht="42.6" thickTop="1" thickBot="1" x14ac:dyDescent="0.3">
      <c r="A1132" s="114"/>
      <c r="B1132" s="115"/>
      <c r="C1132" s="115"/>
      <c r="D1132" s="115"/>
      <c r="E1132" s="125"/>
      <c r="F1132" s="109"/>
      <c r="G1132" s="110"/>
      <c r="H1132" s="110"/>
      <c r="I1132" s="111" t="s">
        <v>1333</v>
      </c>
      <c r="J1132" s="110" t="s">
        <v>1210</v>
      </c>
      <c r="K1132" s="110" t="s">
        <v>1230</v>
      </c>
      <c r="L1132" s="116"/>
      <c r="M1132" s="116"/>
      <c r="N1132" s="116"/>
      <c r="O1132" s="110" t="s">
        <v>1210</v>
      </c>
      <c r="P1132" s="110" t="s">
        <v>1230</v>
      </c>
      <c r="Q1132" s="117"/>
      <c r="R1132" s="118"/>
      <c r="S1132" s="101" t="str">
        <f t="shared" si="19"/>
        <v>Ok</v>
      </c>
      <c r="T1132" s="6" t="str">
        <f>IFERROR(VLOOKUP(D1132,'[1]2020 год'!$C:$J,8,0),IFERROR(VLOOKUP(D1132,'[1]2020 год'!$C:$J,7,0),""))</f>
        <v/>
      </c>
    </row>
    <row r="1133" spans="1:20" ht="42.6" thickTop="1" thickBot="1" x14ac:dyDescent="0.3">
      <c r="A1133" s="114"/>
      <c r="B1133" s="115"/>
      <c r="C1133" s="115"/>
      <c r="D1133" s="115"/>
      <c r="E1133" s="125"/>
      <c r="F1133" s="109"/>
      <c r="G1133" s="110"/>
      <c r="H1133" s="110"/>
      <c r="I1133" s="111" t="s">
        <v>1333</v>
      </c>
      <c r="J1133" s="110" t="s">
        <v>1210</v>
      </c>
      <c r="K1133" s="110" t="s">
        <v>1230</v>
      </c>
      <c r="L1133" s="116"/>
      <c r="M1133" s="116"/>
      <c r="N1133" s="116"/>
      <c r="O1133" s="110" t="s">
        <v>1210</v>
      </c>
      <c r="P1133" s="110" t="s">
        <v>1230</v>
      </c>
      <c r="Q1133" s="117"/>
      <c r="R1133" s="118"/>
      <c r="S1133" s="101" t="str">
        <f t="shared" si="19"/>
        <v>Ok</v>
      </c>
      <c r="T1133" s="6" t="str">
        <f>IFERROR(VLOOKUP(D1133,'[1]2020 год'!$C:$J,8,0),IFERROR(VLOOKUP(D1133,'[1]2020 год'!$C:$J,7,0),""))</f>
        <v/>
      </c>
    </row>
    <row r="1134" spans="1:20" ht="42.6" thickTop="1" thickBot="1" x14ac:dyDescent="0.3">
      <c r="A1134" s="114"/>
      <c r="B1134" s="115"/>
      <c r="C1134" s="115"/>
      <c r="D1134" s="115"/>
      <c r="E1134" s="125"/>
      <c r="F1134" s="109"/>
      <c r="G1134" s="110"/>
      <c r="H1134" s="110"/>
      <c r="I1134" s="111" t="s">
        <v>1333</v>
      </c>
      <c r="J1134" s="110" t="s">
        <v>1210</v>
      </c>
      <c r="K1134" s="110" t="s">
        <v>1230</v>
      </c>
      <c r="L1134" s="116"/>
      <c r="M1134" s="116"/>
      <c r="N1134" s="116"/>
      <c r="O1134" s="110" t="s">
        <v>1210</v>
      </c>
      <c r="P1134" s="110" t="s">
        <v>1230</v>
      </c>
      <c r="Q1134" s="117"/>
      <c r="R1134" s="118"/>
      <c r="S1134" s="101" t="str">
        <f t="shared" si="19"/>
        <v>Ok</v>
      </c>
      <c r="T1134" s="6" t="str">
        <f>IFERROR(VLOOKUP(D1134,'[1]2020 год'!$C:$J,8,0),IFERROR(VLOOKUP(D1134,'[1]2020 год'!$C:$J,7,0),""))</f>
        <v/>
      </c>
    </row>
    <row r="1135" spans="1:20" ht="42.6" thickTop="1" thickBot="1" x14ac:dyDescent="0.3">
      <c r="A1135" s="114"/>
      <c r="B1135" s="115"/>
      <c r="C1135" s="115"/>
      <c r="D1135" s="115"/>
      <c r="E1135" s="125"/>
      <c r="F1135" s="109"/>
      <c r="G1135" s="110"/>
      <c r="H1135" s="110"/>
      <c r="I1135" s="111" t="s">
        <v>1333</v>
      </c>
      <c r="J1135" s="110" t="s">
        <v>1210</v>
      </c>
      <c r="K1135" s="110" t="s">
        <v>1230</v>
      </c>
      <c r="L1135" s="116"/>
      <c r="M1135" s="116"/>
      <c r="N1135" s="116"/>
      <c r="O1135" s="110" t="s">
        <v>1210</v>
      </c>
      <c r="P1135" s="110" t="s">
        <v>1230</v>
      </c>
      <c r="Q1135" s="117"/>
      <c r="R1135" s="118"/>
      <c r="S1135" s="101" t="str">
        <f t="shared" si="19"/>
        <v>Ok</v>
      </c>
      <c r="T1135" s="6" t="str">
        <f>IFERROR(VLOOKUP(D1135,'[1]2020 год'!$C:$J,8,0),IFERROR(VLOOKUP(D1135,'[1]2020 год'!$C:$J,7,0),""))</f>
        <v/>
      </c>
    </row>
    <row r="1136" spans="1:20" ht="42.6" thickTop="1" thickBot="1" x14ac:dyDescent="0.3">
      <c r="A1136" s="114"/>
      <c r="B1136" s="115"/>
      <c r="C1136" s="115"/>
      <c r="D1136" s="115"/>
      <c r="E1136" s="125"/>
      <c r="F1136" s="109"/>
      <c r="G1136" s="110"/>
      <c r="H1136" s="110"/>
      <c r="I1136" s="111" t="s">
        <v>1333</v>
      </c>
      <c r="J1136" s="110" t="s">
        <v>1210</v>
      </c>
      <c r="K1136" s="110" t="s">
        <v>1230</v>
      </c>
      <c r="L1136" s="116"/>
      <c r="M1136" s="116"/>
      <c r="N1136" s="116"/>
      <c r="O1136" s="110" t="s">
        <v>1210</v>
      </c>
      <c r="P1136" s="110" t="s">
        <v>1230</v>
      </c>
      <c r="Q1136" s="117"/>
      <c r="R1136" s="118"/>
      <c r="S1136" s="101" t="str">
        <f t="shared" si="19"/>
        <v>Ok</v>
      </c>
      <c r="T1136" s="6" t="str">
        <f>IFERROR(VLOOKUP(D1136,'[1]2020 год'!$C:$J,8,0),IFERROR(VLOOKUP(D1136,'[1]2020 год'!$C:$J,7,0),""))</f>
        <v/>
      </c>
    </row>
    <row r="1137" spans="1:20" ht="42.6" thickTop="1" thickBot="1" x14ac:dyDescent="0.3">
      <c r="A1137" s="114"/>
      <c r="B1137" s="115"/>
      <c r="C1137" s="115"/>
      <c r="D1137" s="115"/>
      <c r="E1137" s="125"/>
      <c r="F1137" s="109"/>
      <c r="G1137" s="110"/>
      <c r="H1137" s="110"/>
      <c r="I1137" s="111" t="s">
        <v>1333</v>
      </c>
      <c r="J1137" s="110" t="s">
        <v>1210</v>
      </c>
      <c r="K1137" s="110" t="s">
        <v>1230</v>
      </c>
      <c r="L1137" s="116"/>
      <c r="M1137" s="116"/>
      <c r="N1137" s="116"/>
      <c r="O1137" s="110" t="s">
        <v>1210</v>
      </c>
      <c r="P1137" s="110" t="s">
        <v>1230</v>
      </c>
      <c r="Q1137" s="117"/>
      <c r="R1137" s="118"/>
      <c r="S1137" s="101" t="str">
        <f t="shared" si="19"/>
        <v>Ok</v>
      </c>
      <c r="T1137" s="6" t="str">
        <f>IFERROR(VLOOKUP(D1137,'[1]2020 год'!$C:$J,8,0),IFERROR(VLOOKUP(D1137,'[1]2020 год'!$C:$J,7,0),""))</f>
        <v/>
      </c>
    </row>
    <row r="1138" spans="1:20" ht="42.6" thickTop="1" thickBot="1" x14ac:dyDescent="0.3">
      <c r="A1138" s="114"/>
      <c r="B1138" s="115"/>
      <c r="C1138" s="115"/>
      <c r="D1138" s="115"/>
      <c r="E1138" s="125"/>
      <c r="F1138" s="109"/>
      <c r="G1138" s="110"/>
      <c r="H1138" s="110"/>
      <c r="I1138" s="111" t="s">
        <v>1333</v>
      </c>
      <c r="J1138" s="110" t="s">
        <v>1210</v>
      </c>
      <c r="K1138" s="110" t="s">
        <v>1230</v>
      </c>
      <c r="L1138" s="116"/>
      <c r="M1138" s="116"/>
      <c r="N1138" s="116"/>
      <c r="O1138" s="110" t="s">
        <v>1210</v>
      </c>
      <c r="P1138" s="110" t="s">
        <v>1230</v>
      </c>
      <c r="Q1138" s="117"/>
      <c r="R1138" s="118"/>
      <c r="S1138" s="101" t="str">
        <f t="shared" si="19"/>
        <v>Ok</v>
      </c>
      <c r="T1138" s="6" t="str">
        <f>IFERROR(VLOOKUP(D1138,'[1]2020 год'!$C:$J,8,0),IFERROR(VLOOKUP(D1138,'[1]2020 год'!$C:$J,7,0),""))</f>
        <v/>
      </c>
    </row>
    <row r="1139" spans="1:20" ht="42.6" thickTop="1" thickBot="1" x14ac:dyDescent="0.3">
      <c r="A1139" s="114"/>
      <c r="B1139" s="115"/>
      <c r="C1139" s="115"/>
      <c r="D1139" s="115"/>
      <c r="E1139" s="125"/>
      <c r="F1139" s="109"/>
      <c r="G1139" s="110"/>
      <c r="H1139" s="110"/>
      <c r="I1139" s="111" t="s">
        <v>1333</v>
      </c>
      <c r="J1139" s="110" t="s">
        <v>1210</v>
      </c>
      <c r="K1139" s="110" t="s">
        <v>1230</v>
      </c>
      <c r="L1139" s="116"/>
      <c r="M1139" s="116"/>
      <c r="N1139" s="116"/>
      <c r="O1139" s="110" t="s">
        <v>1210</v>
      </c>
      <c r="P1139" s="110" t="s">
        <v>1230</v>
      </c>
      <c r="Q1139" s="117"/>
      <c r="R1139" s="118"/>
      <c r="S1139" s="101" t="str">
        <f t="shared" si="19"/>
        <v>Ok</v>
      </c>
      <c r="T1139" s="6" t="str">
        <f>IFERROR(VLOOKUP(D1139,'[1]2020 год'!$C:$J,8,0),IFERROR(VLOOKUP(D1139,'[1]2020 год'!$C:$J,7,0),""))</f>
        <v/>
      </c>
    </row>
    <row r="1140" spans="1:20" ht="42.6" thickTop="1" thickBot="1" x14ac:dyDescent="0.3">
      <c r="A1140" s="114"/>
      <c r="B1140" s="115"/>
      <c r="C1140" s="115"/>
      <c r="D1140" s="115"/>
      <c r="E1140" s="125"/>
      <c r="F1140" s="109"/>
      <c r="G1140" s="110"/>
      <c r="H1140" s="110"/>
      <c r="I1140" s="111" t="s">
        <v>1333</v>
      </c>
      <c r="J1140" s="110" t="s">
        <v>1210</v>
      </c>
      <c r="K1140" s="110" t="s">
        <v>1230</v>
      </c>
      <c r="L1140" s="116"/>
      <c r="M1140" s="116"/>
      <c r="N1140" s="116"/>
      <c r="O1140" s="110" t="s">
        <v>1210</v>
      </c>
      <c r="P1140" s="110" t="s">
        <v>1230</v>
      </c>
      <c r="Q1140" s="117"/>
      <c r="R1140" s="118"/>
      <c r="S1140" s="101" t="str">
        <f t="shared" si="19"/>
        <v>Ok</v>
      </c>
      <c r="T1140" s="6" t="str">
        <f>IFERROR(VLOOKUP(D1140,'[1]2020 год'!$C:$J,8,0),IFERROR(VLOOKUP(D1140,'[1]2020 год'!$C:$J,7,0),""))</f>
        <v/>
      </c>
    </row>
    <row r="1141" spans="1:20" ht="42.6" thickTop="1" thickBot="1" x14ac:dyDescent="0.3">
      <c r="A1141" s="114"/>
      <c r="B1141" s="115"/>
      <c r="C1141" s="115"/>
      <c r="D1141" s="115"/>
      <c r="E1141" s="125"/>
      <c r="F1141" s="109"/>
      <c r="G1141" s="110"/>
      <c r="H1141" s="110"/>
      <c r="I1141" s="111" t="s">
        <v>1333</v>
      </c>
      <c r="J1141" s="110" t="s">
        <v>1210</v>
      </c>
      <c r="K1141" s="110" t="s">
        <v>1230</v>
      </c>
      <c r="L1141" s="116"/>
      <c r="M1141" s="116"/>
      <c r="N1141" s="116"/>
      <c r="O1141" s="110" t="s">
        <v>1210</v>
      </c>
      <c r="P1141" s="110" t="s">
        <v>1230</v>
      </c>
      <c r="Q1141" s="117"/>
      <c r="R1141" s="118"/>
      <c r="S1141" s="101" t="str">
        <f t="shared" si="19"/>
        <v>Ok</v>
      </c>
      <c r="T1141" s="6" t="str">
        <f>IFERROR(VLOOKUP(D1141,'[1]2020 год'!$C:$J,8,0),IFERROR(VLOOKUP(D1141,'[1]2020 год'!$C:$J,7,0),""))</f>
        <v/>
      </c>
    </row>
    <row r="1142" spans="1:20" ht="42.6" thickTop="1" thickBot="1" x14ac:dyDescent="0.3">
      <c r="A1142" s="114"/>
      <c r="B1142" s="115"/>
      <c r="C1142" s="115"/>
      <c r="D1142" s="115"/>
      <c r="E1142" s="125"/>
      <c r="F1142" s="109"/>
      <c r="G1142" s="110"/>
      <c r="H1142" s="110"/>
      <c r="I1142" s="111" t="s">
        <v>1333</v>
      </c>
      <c r="J1142" s="110" t="s">
        <v>1210</v>
      </c>
      <c r="K1142" s="110" t="s">
        <v>1230</v>
      </c>
      <c r="L1142" s="116"/>
      <c r="M1142" s="116"/>
      <c r="N1142" s="116"/>
      <c r="O1142" s="110" t="s">
        <v>1210</v>
      </c>
      <c r="P1142" s="110" t="s">
        <v>1230</v>
      </c>
      <c r="Q1142" s="117"/>
      <c r="R1142" s="118"/>
      <c r="S1142" s="101" t="str">
        <f t="shared" si="19"/>
        <v>Ok</v>
      </c>
      <c r="T1142" s="6" t="str">
        <f>IFERROR(VLOOKUP(D1142,'[1]2020 год'!$C:$J,8,0),IFERROR(VLOOKUP(D1142,'[1]2020 год'!$C:$J,7,0),""))</f>
        <v/>
      </c>
    </row>
    <row r="1143" spans="1:20" ht="42.6" thickTop="1" thickBot="1" x14ac:dyDescent="0.3">
      <c r="A1143" s="114"/>
      <c r="B1143" s="115"/>
      <c r="C1143" s="115"/>
      <c r="D1143" s="115"/>
      <c r="E1143" s="125"/>
      <c r="F1143" s="109"/>
      <c r="G1143" s="110"/>
      <c r="H1143" s="110"/>
      <c r="I1143" s="111" t="s">
        <v>1333</v>
      </c>
      <c r="J1143" s="110" t="s">
        <v>1210</v>
      </c>
      <c r="K1143" s="110" t="s">
        <v>1230</v>
      </c>
      <c r="L1143" s="116"/>
      <c r="M1143" s="116"/>
      <c r="N1143" s="116"/>
      <c r="O1143" s="110" t="s">
        <v>1210</v>
      </c>
      <c r="P1143" s="110" t="s">
        <v>1230</v>
      </c>
      <c r="Q1143" s="117"/>
      <c r="R1143" s="118"/>
      <c r="S1143" s="101" t="str">
        <f t="shared" si="19"/>
        <v>Ok</v>
      </c>
      <c r="T1143" s="6" t="str">
        <f>IFERROR(VLOOKUP(D1143,'[1]2020 год'!$C:$J,8,0),IFERROR(VLOOKUP(D1143,'[1]2020 год'!$C:$J,7,0),""))</f>
        <v/>
      </c>
    </row>
    <row r="1144" spans="1:20" ht="42.6" thickTop="1" thickBot="1" x14ac:dyDescent="0.3">
      <c r="A1144" s="114"/>
      <c r="B1144" s="115"/>
      <c r="C1144" s="115"/>
      <c r="D1144" s="115"/>
      <c r="E1144" s="125"/>
      <c r="F1144" s="109"/>
      <c r="G1144" s="110"/>
      <c r="H1144" s="110"/>
      <c r="I1144" s="111" t="s">
        <v>1333</v>
      </c>
      <c r="J1144" s="110" t="s">
        <v>1210</v>
      </c>
      <c r="K1144" s="110" t="s">
        <v>1230</v>
      </c>
      <c r="L1144" s="116"/>
      <c r="M1144" s="116"/>
      <c r="N1144" s="116"/>
      <c r="O1144" s="110" t="s">
        <v>1210</v>
      </c>
      <c r="P1144" s="110" t="s">
        <v>1230</v>
      </c>
      <c r="Q1144" s="117"/>
      <c r="R1144" s="118"/>
      <c r="S1144" s="101" t="str">
        <f t="shared" si="19"/>
        <v>Ok</v>
      </c>
      <c r="T1144" s="6" t="str">
        <f>IFERROR(VLOOKUP(D1144,'[1]2020 год'!$C:$J,8,0),IFERROR(VLOOKUP(D1144,'[1]2020 год'!$C:$J,7,0),""))</f>
        <v/>
      </c>
    </row>
    <row r="1145" spans="1:20" ht="42.6" thickTop="1" thickBot="1" x14ac:dyDescent="0.3">
      <c r="A1145" s="114"/>
      <c r="B1145" s="115"/>
      <c r="C1145" s="115"/>
      <c r="D1145" s="115"/>
      <c r="E1145" s="125"/>
      <c r="F1145" s="109"/>
      <c r="G1145" s="110"/>
      <c r="H1145" s="110"/>
      <c r="I1145" s="111" t="s">
        <v>1333</v>
      </c>
      <c r="J1145" s="110" t="s">
        <v>1210</v>
      </c>
      <c r="K1145" s="110" t="s">
        <v>1230</v>
      </c>
      <c r="L1145" s="116"/>
      <c r="M1145" s="116"/>
      <c r="N1145" s="116"/>
      <c r="O1145" s="110" t="s">
        <v>1210</v>
      </c>
      <c r="P1145" s="110" t="s">
        <v>1230</v>
      </c>
      <c r="Q1145" s="117"/>
      <c r="R1145" s="118"/>
      <c r="S1145" s="101" t="str">
        <f t="shared" si="19"/>
        <v>Ok</v>
      </c>
      <c r="T1145" s="6" t="str">
        <f>IFERROR(VLOOKUP(D1145,'[1]2020 год'!$C:$J,8,0),IFERROR(VLOOKUP(D1145,'[1]2020 год'!$C:$J,7,0),""))</f>
        <v/>
      </c>
    </row>
    <row r="1146" spans="1:20" ht="42.6" thickTop="1" thickBot="1" x14ac:dyDescent="0.3">
      <c r="A1146" s="114"/>
      <c r="B1146" s="115"/>
      <c r="C1146" s="115"/>
      <c r="D1146" s="115"/>
      <c r="E1146" s="125"/>
      <c r="F1146" s="109"/>
      <c r="G1146" s="110"/>
      <c r="H1146" s="110"/>
      <c r="I1146" s="111" t="s">
        <v>1333</v>
      </c>
      <c r="J1146" s="110" t="s">
        <v>1210</v>
      </c>
      <c r="K1146" s="110" t="s">
        <v>1230</v>
      </c>
      <c r="L1146" s="116"/>
      <c r="M1146" s="116"/>
      <c r="N1146" s="116"/>
      <c r="O1146" s="110" t="s">
        <v>1210</v>
      </c>
      <c r="P1146" s="110" t="s">
        <v>1230</v>
      </c>
      <c r="Q1146" s="117"/>
      <c r="R1146" s="118"/>
      <c r="S1146" s="101" t="str">
        <f t="shared" si="19"/>
        <v>Ok</v>
      </c>
      <c r="T1146" s="6" t="str">
        <f>IFERROR(VLOOKUP(D1146,'[1]2020 год'!$C:$J,8,0),IFERROR(VLOOKUP(D1146,'[1]2020 год'!$C:$J,7,0),""))</f>
        <v/>
      </c>
    </row>
    <row r="1147" spans="1:20" ht="42.6" thickTop="1" thickBot="1" x14ac:dyDescent="0.3">
      <c r="A1147" s="114"/>
      <c r="B1147" s="115"/>
      <c r="C1147" s="115"/>
      <c r="D1147" s="115"/>
      <c r="E1147" s="125"/>
      <c r="F1147" s="109"/>
      <c r="G1147" s="110"/>
      <c r="H1147" s="110"/>
      <c r="I1147" s="111" t="s">
        <v>1333</v>
      </c>
      <c r="J1147" s="110" t="s">
        <v>1210</v>
      </c>
      <c r="K1147" s="110" t="s">
        <v>1230</v>
      </c>
      <c r="L1147" s="116"/>
      <c r="M1147" s="116"/>
      <c r="N1147" s="116"/>
      <c r="O1147" s="110" t="s">
        <v>1210</v>
      </c>
      <c r="P1147" s="110" t="s">
        <v>1230</v>
      </c>
      <c r="Q1147" s="117"/>
      <c r="R1147" s="118"/>
      <c r="S1147" s="101" t="str">
        <f t="shared" si="19"/>
        <v>Ok</v>
      </c>
      <c r="T1147" s="6" t="str">
        <f>IFERROR(VLOOKUP(D1147,'[1]2020 год'!$C:$J,8,0),IFERROR(VLOOKUP(D1147,'[1]2020 год'!$C:$J,7,0),""))</f>
        <v/>
      </c>
    </row>
    <row r="1148" spans="1:20" ht="42.6" thickTop="1" thickBot="1" x14ac:dyDescent="0.3">
      <c r="A1148" s="114"/>
      <c r="B1148" s="115"/>
      <c r="C1148" s="115"/>
      <c r="D1148" s="115"/>
      <c r="E1148" s="125"/>
      <c r="F1148" s="109"/>
      <c r="G1148" s="110"/>
      <c r="H1148" s="110"/>
      <c r="I1148" s="111" t="s">
        <v>1333</v>
      </c>
      <c r="J1148" s="110" t="s">
        <v>1210</v>
      </c>
      <c r="K1148" s="110" t="s">
        <v>1230</v>
      </c>
      <c r="L1148" s="116"/>
      <c r="M1148" s="116"/>
      <c r="N1148" s="116"/>
      <c r="O1148" s="110" t="s">
        <v>1210</v>
      </c>
      <c r="P1148" s="110" t="s">
        <v>1230</v>
      </c>
      <c r="Q1148" s="117"/>
      <c r="R1148" s="118"/>
      <c r="S1148" s="101" t="str">
        <f t="shared" si="19"/>
        <v>Ok</v>
      </c>
      <c r="T1148" s="6" t="str">
        <f>IFERROR(VLOOKUP(D1148,'[1]2020 год'!$C:$J,8,0),IFERROR(VLOOKUP(D1148,'[1]2020 год'!$C:$J,7,0),""))</f>
        <v/>
      </c>
    </row>
    <row r="1149" spans="1:20" ht="42.6" thickTop="1" thickBot="1" x14ac:dyDescent="0.3">
      <c r="A1149" s="114"/>
      <c r="B1149" s="115"/>
      <c r="C1149" s="115"/>
      <c r="D1149" s="115"/>
      <c r="E1149" s="125"/>
      <c r="F1149" s="109"/>
      <c r="G1149" s="110"/>
      <c r="H1149" s="110"/>
      <c r="I1149" s="111" t="s">
        <v>1333</v>
      </c>
      <c r="J1149" s="110" t="s">
        <v>1210</v>
      </c>
      <c r="K1149" s="110" t="s">
        <v>1230</v>
      </c>
      <c r="L1149" s="116"/>
      <c r="M1149" s="116"/>
      <c r="N1149" s="116"/>
      <c r="O1149" s="110" t="s">
        <v>1210</v>
      </c>
      <c r="P1149" s="110" t="s">
        <v>1230</v>
      </c>
      <c r="Q1149" s="117"/>
      <c r="R1149" s="118"/>
      <c r="S1149" s="101" t="str">
        <f t="shared" si="19"/>
        <v>Ok</v>
      </c>
      <c r="T1149" s="6" t="str">
        <f>IFERROR(VLOOKUP(D1149,'[1]2020 год'!$C:$J,8,0),IFERROR(VLOOKUP(D1149,'[1]2020 год'!$C:$J,7,0),""))</f>
        <v/>
      </c>
    </row>
    <row r="1150" spans="1:20" ht="42.6" thickTop="1" thickBot="1" x14ac:dyDescent="0.3">
      <c r="A1150" s="114"/>
      <c r="B1150" s="115"/>
      <c r="C1150" s="115"/>
      <c r="D1150" s="115"/>
      <c r="E1150" s="125"/>
      <c r="F1150" s="109"/>
      <c r="G1150" s="110"/>
      <c r="H1150" s="110"/>
      <c r="I1150" s="111" t="s">
        <v>1333</v>
      </c>
      <c r="J1150" s="110" t="s">
        <v>1210</v>
      </c>
      <c r="K1150" s="110" t="s">
        <v>1230</v>
      </c>
      <c r="L1150" s="116"/>
      <c r="M1150" s="116"/>
      <c r="N1150" s="116"/>
      <c r="O1150" s="110" t="s">
        <v>1210</v>
      </c>
      <c r="P1150" s="110" t="s">
        <v>1230</v>
      </c>
      <c r="Q1150" s="117"/>
      <c r="R1150" s="118"/>
      <c r="S1150" s="101" t="str">
        <f t="shared" si="19"/>
        <v>Ok</v>
      </c>
      <c r="T1150" s="6" t="str">
        <f>IFERROR(VLOOKUP(D1150,'[1]2020 год'!$C:$J,8,0),IFERROR(VLOOKUP(D1150,'[1]2020 год'!$C:$J,7,0),""))</f>
        <v/>
      </c>
    </row>
    <row r="1151" spans="1:20" ht="42.6" thickTop="1" thickBot="1" x14ac:dyDescent="0.3">
      <c r="A1151" s="114"/>
      <c r="B1151" s="115"/>
      <c r="C1151" s="115"/>
      <c r="D1151" s="115"/>
      <c r="E1151" s="125"/>
      <c r="F1151" s="109"/>
      <c r="G1151" s="110"/>
      <c r="H1151" s="110"/>
      <c r="I1151" s="111" t="s">
        <v>1333</v>
      </c>
      <c r="J1151" s="110" t="s">
        <v>1210</v>
      </c>
      <c r="K1151" s="110" t="s">
        <v>1230</v>
      </c>
      <c r="L1151" s="116"/>
      <c r="M1151" s="116"/>
      <c r="N1151" s="116"/>
      <c r="O1151" s="110" t="s">
        <v>1210</v>
      </c>
      <c r="P1151" s="110" t="s">
        <v>1230</v>
      </c>
      <c r="Q1151" s="117"/>
      <c r="R1151" s="118"/>
      <c r="S1151" s="101" t="str">
        <f t="shared" si="19"/>
        <v>Ok</v>
      </c>
      <c r="T1151" s="6" t="str">
        <f>IFERROR(VLOOKUP(D1151,'[1]2020 год'!$C:$J,8,0),IFERROR(VLOOKUP(D1151,'[1]2020 год'!$C:$J,7,0),""))</f>
        <v/>
      </c>
    </row>
    <row r="1152" spans="1:20" ht="42.6" thickTop="1" thickBot="1" x14ac:dyDescent="0.3">
      <c r="A1152" s="114"/>
      <c r="B1152" s="115"/>
      <c r="C1152" s="115"/>
      <c r="D1152" s="115"/>
      <c r="E1152" s="125"/>
      <c r="F1152" s="109"/>
      <c r="G1152" s="110"/>
      <c r="H1152" s="110"/>
      <c r="I1152" s="111" t="s">
        <v>1333</v>
      </c>
      <c r="J1152" s="110" t="s">
        <v>1210</v>
      </c>
      <c r="K1152" s="110" t="s">
        <v>1230</v>
      </c>
      <c r="L1152" s="116"/>
      <c r="M1152" s="116"/>
      <c r="N1152" s="116"/>
      <c r="O1152" s="110" t="s">
        <v>1210</v>
      </c>
      <c r="P1152" s="110" t="s">
        <v>1230</v>
      </c>
      <c r="Q1152" s="117"/>
      <c r="R1152" s="118"/>
      <c r="S1152" s="101" t="str">
        <f t="shared" si="19"/>
        <v>Ok</v>
      </c>
      <c r="T1152" s="6" t="str">
        <f>IFERROR(VLOOKUP(D1152,'[1]2020 год'!$C:$J,8,0),IFERROR(VLOOKUP(D1152,'[1]2020 год'!$C:$J,7,0),""))</f>
        <v/>
      </c>
    </row>
    <row r="1153" spans="1:20" ht="42.6" thickTop="1" thickBot="1" x14ac:dyDescent="0.3">
      <c r="A1153" s="114"/>
      <c r="B1153" s="115"/>
      <c r="C1153" s="115"/>
      <c r="D1153" s="115"/>
      <c r="E1153" s="125"/>
      <c r="F1153" s="109"/>
      <c r="G1153" s="110"/>
      <c r="H1153" s="110"/>
      <c r="I1153" s="111" t="s">
        <v>1333</v>
      </c>
      <c r="J1153" s="110" t="s">
        <v>1210</v>
      </c>
      <c r="K1153" s="110" t="s">
        <v>1230</v>
      </c>
      <c r="L1153" s="116"/>
      <c r="M1153" s="116"/>
      <c r="N1153" s="116"/>
      <c r="O1153" s="110" t="s">
        <v>1210</v>
      </c>
      <c r="P1153" s="110" t="s">
        <v>1230</v>
      </c>
      <c r="Q1153" s="117"/>
      <c r="R1153" s="118"/>
      <c r="S1153" s="101" t="str">
        <f t="shared" si="19"/>
        <v>Ok</v>
      </c>
      <c r="T1153" s="6" t="str">
        <f>IFERROR(VLOOKUP(D1153,'[1]2020 год'!$C:$J,8,0),IFERROR(VLOOKUP(D1153,'[1]2020 год'!$C:$J,7,0),""))</f>
        <v/>
      </c>
    </row>
    <row r="1154" spans="1:20" ht="42.6" thickTop="1" thickBot="1" x14ac:dyDescent="0.3">
      <c r="A1154" s="114"/>
      <c r="B1154" s="115"/>
      <c r="C1154" s="115"/>
      <c r="D1154" s="115"/>
      <c r="E1154" s="125"/>
      <c r="F1154" s="109"/>
      <c r="G1154" s="110"/>
      <c r="H1154" s="110"/>
      <c r="I1154" s="111" t="s">
        <v>1333</v>
      </c>
      <c r="J1154" s="110" t="s">
        <v>1210</v>
      </c>
      <c r="K1154" s="110" t="s">
        <v>1230</v>
      </c>
      <c r="L1154" s="116"/>
      <c r="M1154" s="116"/>
      <c r="N1154" s="116"/>
      <c r="O1154" s="110" t="s">
        <v>1210</v>
      </c>
      <c r="P1154" s="110" t="s">
        <v>1230</v>
      </c>
      <c r="Q1154" s="117"/>
      <c r="R1154" s="118"/>
      <c r="S1154" s="101" t="str">
        <f t="shared" si="19"/>
        <v>Ok</v>
      </c>
      <c r="T1154" s="6" t="str">
        <f>IFERROR(VLOOKUP(D1154,'[1]2020 год'!$C:$J,8,0),IFERROR(VLOOKUP(D1154,'[1]2020 год'!$C:$J,7,0),""))</f>
        <v/>
      </c>
    </row>
    <row r="1155" spans="1:20" ht="42.6" thickTop="1" thickBot="1" x14ac:dyDescent="0.3">
      <c r="A1155" s="114"/>
      <c r="B1155" s="115"/>
      <c r="C1155" s="115"/>
      <c r="D1155" s="115"/>
      <c r="E1155" s="125"/>
      <c r="F1155" s="109"/>
      <c r="G1155" s="110"/>
      <c r="H1155" s="110"/>
      <c r="I1155" s="111" t="s">
        <v>1333</v>
      </c>
      <c r="J1155" s="110" t="s">
        <v>1210</v>
      </c>
      <c r="K1155" s="110" t="s">
        <v>1230</v>
      </c>
      <c r="L1155" s="116"/>
      <c r="M1155" s="116"/>
      <c r="N1155" s="116"/>
      <c r="O1155" s="110" t="s">
        <v>1210</v>
      </c>
      <c r="P1155" s="110" t="s">
        <v>1230</v>
      </c>
      <c r="Q1155" s="117"/>
      <c r="R1155" s="118"/>
      <c r="S1155" s="101" t="str">
        <f t="shared" si="19"/>
        <v>Ok</v>
      </c>
      <c r="T1155" s="6" t="str">
        <f>IFERROR(VLOOKUP(D1155,'[1]2020 год'!$C:$J,8,0),IFERROR(VLOOKUP(D1155,'[1]2020 год'!$C:$J,7,0),""))</f>
        <v/>
      </c>
    </row>
    <row r="1156" spans="1:20" ht="42.6" thickTop="1" thickBot="1" x14ac:dyDescent="0.3">
      <c r="A1156" s="114"/>
      <c r="B1156" s="115"/>
      <c r="C1156" s="115"/>
      <c r="D1156" s="115"/>
      <c r="E1156" s="125"/>
      <c r="F1156" s="109"/>
      <c r="G1156" s="110"/>
      <c r="H1156" s="110"/>
      <c r="I1156" s="111" t="s">
        <v>1333</v>
      </c>
      <c r="J1156" s="110" t="s">
        <v>1210</v>
      </c>
      <c r="K1156" s="110" t="s">
        <v>1230</v>
      </c>
      <c r="L1156" s="116"/>
      <c r="M1156" s="116"/>
      <c r="N1156" s="116"/>
      <c r="O1156" s="110" t="s">
        <v>1210</v>
      </c>
      <c r="P1156" s="110" t="s">
        <v>1230</v>
      </c>
      <c r="Q1156" s="117"/>
      <c r="R1156" s="118"/>
      <c r="S1156" s="101" t="str">
        <f t="shared" si="19"/>
        <v>Ok</v>
      </c>
      <c r="T1156" s="6" t="str">
        <f>IFERROR(VLOOKUP(D1156,'[1]2020 год'!$C:$J,8,0),IFERROR(VLOOKUP(D1156,'[1]2020 год'!$C:$J,7,0),""))</f>
        <v/>
      </c>
    </row>
    <row r="1157" spans="1:20" ht="42.6" thickTop="1" thickBot="1" x14ac:dyDescent="0.3">
      <c r="A1157" s="114"/>
      <c r="B1157" s="115"/>
      <c r="C1157" s="115"/>
      <c r="D1157" s="115"/>
      <c r="E1157" s="125"/>
      <c r="F1157" s="109"/>
      <c r="G1157" s="110"/>
      <c r="H1157" s="110"/>
      <c r="I1157" s="111" t="s">
        <v>1333</v>
      </c>
      <c r="J1157" s="110" t="s">
        <v>1210</v>
      </c>
      <c r="K1157" s="110" t="s">
        <v>1230</v>
      </c>
      <c r="L1157" s="116"/>
      <c r="M1157" s="116"/>
      <c r="N1157" s="116"/>
      <c r="O1157" s="110" t="s">
        <v>1210</v>
      </c>
      <c r="P1157" s="110" t="s">
        <v>1230</v>
      </c>
      <c r="Q1157" s="117"/>
      <c r="R1157" s="118"/>
      <c r="S1157" s="101" t="str">
        <f t="shared" si="19"/>
        <v>Ok</v>
      </c>
      <c r="T1157" s="6" t="str">
        <f>IFERROR(VLOOKUP(D1157,'[1]2020 год'!$C:$J,8,0),IFERROR(VLOOKUP(D1157,'[1]2020 год'!$C:$J,7,0),""))</f>
        <v/>
      </c>
    </row>
    <row r="1158" spans="1:20" ht="42.6" thickTop="1" thickBot="1" x14ac:dyDescent="0.3">
      <c r="A1158" s="114"/>
      <c r="B1158" s="115"/>
      <c r="C1158" s="115"/>
      <c r="D1158" s="115"/>
      <c r="E1158" s="125"/>
      <c r="F1158" s="109"/>
      <c r="G1158" s="110"/>
      <c r="H1158" s="110"/>
      <c r="I1158" s="111" t="s">
        <v>1333</v>
      </c>
      <c r="J1158" s="110" t="s">
        <v>1210</v>
      </c>
      <c r="K1158" s="110" t="s">
        <v>1230</v>
      </c>
      <c r="L1158" s="116"/>
      <c r="M1158" s="116"/>
      <c r="N1158" s="116"/>
      <c r="O1158" s="110" t="s">
        <v>1210</v>
      </c>
      <c r="P1158" s="110" t="s">
        <v>1230</v>
      </c>
      <c r="Q1158" s="117"/>
      <c r="R1158" s="118"/>
      <c r="S1158" s="101" t="str">
        <f t="shared" si="19"/>
        <v>Ok</v>
      </c>
      <c r="T1158" s="6" t="str">
        <f>IFERROR(VLOOKUP(D1158,'[1]2020 год'!$C:$J,8,0),IFERROR(VLOOKUP(D1158,'[1]2020 год'!$C:$J,7,0),""))</f>
        <v/>
      </c>
    </row>
    <row r="1159" spans="1:20" ht="42.6" thickTop="1" thickBot="1" x14ac:dyDescent="0.3">
      <c r="A1159" s="114"/>
      <c r="B1159" s="115"/>
      <c r="C1159" s="115"/>
      <c r="D1159" s="115"/>
      <c r="E1159" s="125"/>
      <c r="F1159" s="109"/>
      <c r="G1159" s="110"/>
      <c r="H1159" s="110"/>
      <c r="I1159" s="111" t="s">
        <v>1333</v>
      </c>
      <c r="J1159" s="110" t="s">
        <v>1210</v>
      </c>
      <c r="K1159" s="110" t="s">
        <v>1230</v>
      </c>
      <c r="L1159" s="116"/>
      <c r="M1159" s="116"/>
      <c r="N1159" s="116"/>
      <c r="O1159" s="110" t="s">
        <v>1210</v>
      </c>
      <c r="P1159" s="110" t="s">
        <v>1230</v>
      </c>
      <c r="Q1159" s="117"/>
      <c r="R1159" s="118"/>
      <c r="S1159" s="101" t="str">
        <f t="shared" si="19"/>
        <v>Ok</v>
      </c>
      <c r="T1159" s="6" t="str">
        <f>IFERROR(VLOOKUP(D1159,'[1]2020 год'!$C:$J,8,0),IFERROR(VLOOKUP(D1159,'[1]2020 год'!$C:$J,7,0),""))</f>
        <v/>
      </c>
    </row>
    <row r="1160" spans="1:20" ht="42.6" thickTop="1" thickBot="1" x14ac:dyDescent="0.3">
      <c r="A1160" s="114"/>
      <c r="B1160" s="115"/>
      <c r="C1160" s="115"/>
      <c r="D1160" s="115"/>
      <c r="E1160" s="125"/>
      <c r="F1160" s="109"/>
      <c r="G1160" s="110"/>
      <c r="H1160" s="110"/>
      <c r="I1160" s="111" t="s">
        <v>1333</v>
      </c>
      <c r="J1160" s="110" t="s">
        <v>1210</v>
      </c>
      <c r="K1160" s="110" t="s">
        <v>1230</v>
      </c>
      <c r="L1160" s="116"/>
      <c r="M1160" s="116"/>
      <c r="N1160" s="116"/>
      <c r="O1160" s="110" t="s">
        <v>1210</v>
      </c>
      <c r="P1160" s="110" t="s">
        <v>1230</v>
      </c>
      <c r="Q1160" s="117"/>
      <c r="R1160" s="118"/>
      <c r="S1160" s="101" t="str">
        <f t="shared" si="19"/>
        <v>Ok</v>
      </c>
      <c r="T1160" s="6" t="str">
        <f>IFERROR(VLOOKUP(D1160,'[1]2020 год'!$C:$J,8,0),IFERROR(VLOOKUP(D1160,'[1]2020 год'!$C:$J,7,0),""))</f>
        <v/>
      </c>
    </row>
    <row r="1161" spans="1:20" ht="42.6" thickTop="1" thickBot="1" x14ac:dyDescent="0.3">
      <c r="A1161" s="114"/>
      <c r="B1161" s="115"/>
      <c r="C1161" s="115"/>
      <c r="D1161" s="115"/>
      <c r="E1161" s="125"/>
      <c r="F1161" s="109"/>
      <c r="G1161" s="110"/>
      <c r="H1161" s="110"/>
      <c r="I1161" s="111" t="s">
        <v>1333</v>
      </c>
      <c r="J1161" s="110" t="s">
        <v>1210</v>
      </c>
      <c r="K1161" s="110" t="s">
        <v>1230</v>
      </c>
      <c r="L1161" s="116"/>
      <c r="M1161" s="116"/>
      <c r="N1161" s="116"/>
      <c r="O1161" s="110" t="s">
        <v>1210</v>
      </c>
      <c r="P1161" s="110" t="s">
        <v>1230</v>
      </c>
      <c r="Q1161" s="117"/>
      <c r="R1161" s="118"/>
      <c r="S1161" s="101" t="str">
        <f t="shared" si="19"/>
        <v>Ok</v>
      </c>
      <c r="T1161" s="6" t="str">
        <f>IFERROR(VLOOKUP(D1161,'[1]2020 год'!$C:$J,8,0),IFERROR(VLOOKUP(D1161,'[1]2020 год'!$C:$J,7,0),""))</f>
        <v/>
      </c>
    </row>
    <row r="1162" spans="1:20" ht="42.6" thickTop="1" thickBot="1" x14ac:dyDescent="0.3">
      <c r="A1162" s="114"/>
      <c r="B1162" s="115"/>
      <c r="C1162" s="115"/>
      <c r="D1162" s="115"/>
      <c r="E1162" s="125"/>
      <c r="F1162" s="109"/>
      <c r="G1162" s="110"/>
      <c r="H1162" s="110"/>
      <c r="I1162" s="111" t="s">
        <v>1333</v>
      </c>
      <c r="J1162" s="110" t="s">
        <v>1210</v>
      </c>
      <c r="K1162" s="110" t="s">
        <v>1230</v>
      </c>
      <c r="L1162" s="116"/>
      <c r="M1162" s="116"/>
      <c r="N1162" s="116"/>
      <c r="O1162" s="110" t="s">
        <v>1210</v>
      </c>
      <c r="P1162" s="110" t="s">
        <v>1230</v>
      </c>
      <c r="Q1162" s="117"/>
      <c r="R1162" s="118"/>
      <c r="S1162" s="101" t="str">
        <f t="shared" ref="S1162:S1225" si="20">IF(F1162="Да",IF(G1162="Не выбрано","Не выбрано расписание",IF(AND(J1162&lt;&gt;"Да",J1162&lt;&gt;"Нет",K1162&lt;&gt;"Да",K1162&lt;&gt;"Нет",O1162&lt;&gt;"Да",O1162&lt;&gt;"Нет",P1162&lt;&gt;"Да",P1162&lt;&gt;"Нет"),"Не выбраны Да/Нет в подтверждении тарифа",IF(AND(OR(J1162="Нет",K1162="Нет",O1162="Нет",P1162="Нет"),Q1162=""),"Не заполнен Комментарий при выборе Нет в тарифе","Ok"))),"Ok")</f>
        <v>Ok</v>
      </c>
      <c r="T1162" s="6" t="str">
        <f>IFERROR(VLOOKUP(D1162,'[1]2020 год'!$C:$J,8,0),IFERROR(VLOOKUP(D1162,'[1]2020 год'!$C:$J,7,0),""))</f>
        <v/>
      </c>
    </row>
    <row r="1163" spans="1:20" ht="42.6" thickTop="1" thickBot="1" x14ac:dyDescent="0.3">
      <c r="A1163" s="114"/>
      <c r="B1163" s="115"/>
      <c r="C1163" s="115"/>
      <c r="D1163" s="115"/>
      <c r="E1163" s="125"/>
      <c r="F1163" s="109"/>
      <c r="G1163" s="110"/>
      <c r="H1163" s="110"/>
      <c r="I1163" s="111" t="s">
        <v>1333</v>
      </c>
      <c r="J1163" s="110" t="s">
        <v>1210</v>
      </c>
      <c r="K1163" s="110" t="s">
        <v>1230</v>
      </c>
      <c r="L1163" s="116"/>
      <c r="M1163" s="116"/>
      <c r="N1163" s="116"/>
      <c r="O1163" s="110" t="s">
        <v>1210</v>
      </c>
      <c r="P1163" s="110" t="s">
        <v>1230</v>
      </c>
      <c r="Q1163" s="117"/>
      <c r="R1163" s="118"/>
      <c r="S1163" s="101" t="str">
        <f t="shared" si="20"/>
        <v>Ok</v>
      </c>
      <c r="T1163" s="6" t="str">
        <f>IFERROR(VLOOKUP(D1163,'[1]2020 год'!$C:$J,8,0),IFERROR(VLOOKUP(D1163,'[1]2020 год'!$C:$J,7,0),""))</f>
        <v/>
      </c>
    </row>
    <row r="1164" spans="1:20" ht="42.6" thickTop="1" thickBot="1" x14ac:dyDescent="0.3">
      <c r="A1164" s="114"/>
      <c r="B1164" s="115"/>
      <c r="C1164" s="115"/>
      <c r="D1164" s="115"/>
      <c r="E1164" s="125"/>
      <c r="F1164" s="109"/>
      <c r="G1164" s="110"/>
      <c r="H1164" s="110"/>
      <c r="I1164" s="111" t="s">
        <v>1333</v>
      </c>
      <c r="J1164" s="110" t="s">
        <v>1210</v>
      </c>
      <c r="K1164" s="110" t="s">
        <v>1230</v>
      </c>
      <c r="L1164" s="116"/>
      <c r="M1164" s="116"/>
      <c r="N1164" s="116"/>
      <c r="O1164" s="110" t="s">
        <v>1210</v>
      </c>
      <c r="P1164" s="110" t="s">
        <v>1230</v>
      </c>
      <c r="Q1164" s="117"/>
      <c r="R1164" s="118"/>
      <c r="S1164" s="101" t="str">
        <f t="shared" si="20"/>
        <v>Ok</v>
      </c>
      <c r="T1164" s="6" t="str">
        <f>IFERROR(VLOOKUP(D1164,'[1]2020 год'!$C:$J,8,0),IFERROR(VLOOKUP(D1164,'[1]2020 год'!$C:$J,7,0),""))</f>
        <v/>
      </c>
    </row>
    <row r="1165" spans="1:20" ht="42.6" thickTop="1" thickBot="1" x14ac:dyDescent="0.3">
      <c r="A1165" s="114"/>
      <c r="B1165" s="115"/>
      <c r="C1165" s="115"/>
      <c r="D1165" s="115"/>
      <c r="E1165" s="125"/>
      <c r="F1165" s="109"/>
      <c r="G1165" s="110"/>
      <c r="H1165" s="110"/>
      <c r="I1165" s="111" t="s">
        <v>1333</v>
      </c>
      <c r="J1165" s="110" t="s">
        <v>1210</v>
      </c>
      <c r="K1165" s="110" t="s">
        <v>1230</v>
      </c>
      <c r="L1165" s="116"/>
      <c r="M1165" s="116"/>
      <c r="N1165" s="116"/>
      <c r="O1165" s="110" t="s">
        <v>1210</v>
      </c>
      <c r="P1165" s="110" t="s">
        <v>1230</v>
      </c>
      <c r="Q1165" s="117"/>
      <c r="R1165" s="118"/>
      <c r="S1165" s="101" t="str">
        <f t="shared" si="20"/>
        <v>Ok</v>
      </c>
      <c r="T1165" s="6" t="str">
        <f>IFERROR(VLOOKUP(D1165,'[1]2020 год'!$C:$J,8,0),IFERROR(VLOOKUP(D1165,'[1]2020 год'!$C:$J,7,0),""))</f>
        <v/>
      </c>
    </row>
    <row r="1166" spans="1:20" ht="42.6" thickTop="1" thickBot="1" x14ac:dyDescent="0.3">
      <c r="A1166" s="114"/>
      <c r="B1166" s="115"/>
      <c r="C1166" s="115"/>
      <c r="D1166" s="115"/>
      <c r="E1166" s="125"/>
      <c r="F1166" s="109"/>
      <c r="G1166" s="110"/>
      <c r="H1166" s="110"/>
      <c r="I1166" s="111" t="s">
        <v>1333</v>
      </c>
      <c r="J1166" s="110" t="s">
        <v>1210</v>
      </c>
      <c r="K1166" s="110" t="s">
        <v>1230</v>
      </c>
      <c r="L1166" s="116"/>
      <c r="M1166" s="116"/>
      <c r="N1166" s="116"/>
      <c r="O1166" s="110" t="s">
        <v>1210</v>
      </c>
      <c r="P1166" s="110" t="s">
        <v>1230</v>
      </c>
      <c r="Q1166" s="117"/>
      <c r="R1166" s="118"/>
      <c r="S1166" s="101" t="str">
        <f t="shared" si="20"/>
        <v>Ok</v>
      </c>
      <c r="T1166" s="6" t="str">
        <f>IFERROR(VLOOKUP(D1166,'[1]2020 год'!$C:$J,8,0),IFERROR(VLOOKUP(D1166,'[1]2020 год'!$C:$J,7,0),""))</f>
        <v/>
      </c>
    </row>
    <row r="1167" spans="1:20" ht="42.6" thickTop="1" thickBot="1" x14ac:dyDescent="0.3">
      <c r="A1167" s="114"/>
      <c r="B1167" s="115"/>
      <c r="C1167" s="115"/>
      <c r="D1167" s="115"/>
      <c r="E1167" s="125"/>
      <c r="F1167" s="109"/>
      <c r="G1167" s="110"/>
      <c r="H1167" s="110"/>
      <c r="I1167" s="111" t="s">
        <v>1333</v>
      </c>
      <c r="J1167" s="110" t="s">
        <v>1210</v>
      </c>
      <c r="K1167" s="110" t="s">
        <v>1230</v>
      </c>
      <c r="L1167" s="116"/>
      <c r="M1167" s="116"/>
      <c r="N1167" s="116"/>
      <c r="O1167" s="110" t="s">
        <v>1210</v>
      </c>
      <c r="P1167" s="110" t="s">
        <v>1230</v>
      </c>
      <c r="Q1167" s="117"/>
      <c r="R1167" s="118"/>
      <c r="S1167" s="101" t="str">
        <f t="shared" si="20"/>
        <v>Ok</v>
      </c>
      <c r="T1167" s="6" t="str">
        <f>IFERROR(VLOOKUP(D1167,'[1]2020 год'!$C:$J,8,0),IFERROR(VLOOKUP(D1167,'[1]2020 год'!$C:$J,7,0),""))</f>
        <v/>
      </c>
    </row>
    <row r="1168" spans="1:20" ht="42.6" thickTop="1" thickBot="1" x14ac:dyDescent="0.3">
      <c r="A1168" s="114"/>
      <c r="B1168" s="115"/>
      <c r="C1168" s="115"/>
      <c r="D1168" s="115"/>
      <c r="E1168" s="125"/>
      <c r="F1168" s="109"/>
      <c r="G1168" s="110"/>
      <c r="H1168" s="110"/>
      <c r="I1168" s="111" t="s">
        <v>1333</v>
      </c>
      <c r="J1168" s="110" t="s">
        <v>1210</v>
      </c>
      <c r="K1168" s="110" t="s">
        <v>1230</v>
      </c>
      <c r="L1168" s="116"/>
      <c r="M1168" s="116"/>
      <c r="N1168" s="116"/>
      <c r="O1168" s="110" t="s">
        <v>1210</v>
      </c>
      <c r="P1168" s="110" t="s">
        <v>1230</v>
      </c>
      <c r="Q1168" s="117"/>
      <c r="R1168" s="118"/>
      <c r="S1168" s="101" t="str">
        <f t="shared" si="20"/>
        <v>Ok</v>
      </c>
      <c r="T1168" s="6" t="str">
        <f>IFERROR(VLOOKUP(D1168,'[1]2020 год'!$C:$J,8,0),IFERROR(VLOOKUP(D1168,'[1]2020 год'!$C:$J,7,0),""))</f>
        <v/>
      </c>
    </row>
    <row r="1169" spans="1:20" ht="42.6" thickTop="1" thickBot="1" x14ac:dyDescent="0.3">
      <c r="A1169" s="114"/>
      <c r="B1169" s="115"/>
      <c r="C1169" s="115"/>
      <c r="D1169" s="115"/>
      <c r="E1169" s="125"/>
      <c r="F1169" s="109"/>
      <c r="G1169" s="110"/>
      <c r="H1169" s="110"/>
      <c r="I1169" s="111" t="s">
        <v>1333</v>
      </c>
      <c r="J1169" s="110" t="s">
        <v>1210</v>
      </c>
      <c r="K1169" s="110" t="s">
        <v>1230</v>
      </c>
      <c r="L1169" s="116"/>
      <c r="M1169" s="116"/>
      <c r="N1169" s="116"/>
      <c r="O1169" s="110" t="s">
        <v>1210</v>
      </c>
      <c r="P1169" s="110" t="s">
        <v>1230</v>
      </c>
      <c r="Q1169" s="117"/>
      <c r="R1169" s="118"/>
      <c r="S1169" s="101" t="str">
        <f t="shared" si="20"/>
        <v>Ok</v>
      </c>
      <c r="T1169" s="6" t="str">
        <f>IFERROR(VLOOKUP(D1169,'[1]2020 год'!$C:$J,8,0),IFERROR(VLOOKUP(D1169,'[1]2020 год'!$C:$J,7,0),""))</f>
        <v/>
      </c>
    </row>
    <row r="1170" spans="1:20" ht="42.6" thickTop="1" thickBot="1" x14ac:dyDescent="0.3">
      <c r="A1170" s="114"/>
      <c r="B1170" s="115"/>
      <c r="C1170" s="115"/>
      <c r="D1170" s="115"/>
      <c r="E1170" s="125"/>
      <c r="F1170" s="109"/>
      <c r="G1170" s="110"/>
      <c r="H1170" s="110"/>
      <c r="I1170" s="111" t="s">
        <v>1333</v>
      </c>
      <c r="J1170" s="110" t="s">
        <v>1210</v>
      </c>
      <c r="K1170" s="110" t="s">
        <v>1230</v>
      </c>
      <c r="L1170" s="116"/>
      <c r="M1170" s="116"/>
      <c r="N1170" s="116"/>
      <c r="O1170" s="110" t="s">
        <v>1210</v>
      </c>
      <c r="P1170" s="110" t="s">
        <v>1230</v>
      </c>
      <c r="Q1170" s="117"/>
      <c r="R1170" s="118"/>
      <c r="S1170" s="101" t="str">
        <f t="shared" si="20"/>
        <v>Ok</v>
      </c>
      <c r="T1170" s="6" t="str">
        <f>IFERROR(VLOOKUP(D1170,'[1]2020 год'!$C:$J,8,0),IFERROR(VLOOKUP(D1170,'[1]2020 год'!$C:$J,7,0),""))</f>
        <v/>
      </c>
    </row>
    <row r="1171" spans="1:20" ht="42.6" thickTop="1" thickBot="1" x14ac:dyDescent="0.3">
      <c r="A1171" s="114"/>
      <c r="B1171" s="115"/>
      <c r="C1171" s="115"/>
      <c r="D1171" s="115"/>
      <c r="E1171" s="125"/>
      <c r="F1171" s="109"/>
      <c r="G1171" s="110"/>
      <c r="H1171" s="110"/>
      <c r="I1171" s="111" t="s">
        <v>1333</v>
      </c>
      <c r="J1171" s="110" t="s">
        <v>1210</v>
      </c>
      <c r="K1171" s="110" t="s">
        <v>1230</v>
      </c>
      <c r="L1171" s="116"/>
      <c r="M1171" s="116"/>
      <c r="N1171" s="116"/>
      <c r="O1171" s="110" t="s">
        <v>1210</v>
      </c>
      <c r="P1171" s="110" t="s">
        <v>1230</v>
      </c>
      <c r="Q1171" s="117"/>
      <c r="R1171" s="118"/>
      <c r="S1171" s="101" t="str">
        <f t="shared" si="20"/>
        <v>Ok</v>
      </c>
      <c r="T1171" s="6" t="str">
        <f>IFERROR(VLOOKUP(D1171,'[1]2020 год'!$C:$J,8,0),IFERROR(VLOOKUP(D1171,'[1]2020 год'!$C:$J,7,0),""))</f>
        <v/>
      </c>
    </row>
    <row r="1172" spans="1:20" ht="42.6" thickTop="1" thickBot="1" x14ac:dyDescent="0.3">
      <c r="A1172" s="114"/>
      <c r="B1172" s="115"/>
      <c r="C1172" s="115"/>
      <c r="D1172" s="115"/>
      <c r="E1172" s="125"/>
      <c r="F1172" s="109"/>
      <c r="G1172" s="110"/>
      <c r="H1172" s="110"/>
      <c r="I1172" s="111" t="s">
        <v>1333</v>
      </c>
      <c r="J1172" s="110" t="s">
        <v>1210</v>
      </c>
      <c r="K1172" s="110" t="s">
        <v>1230</v>
      </c>
      <c r="L1172" s="116"/>
      <c r="M1172" s="116"/>
      <c r="N1172" s="116"/>
      <c r="O1172" s="110" t="s">
        <v>1210</v>
      </c>
      <c r="P1172" s="110" t="s">
        <v>1230</v>
      </c>
      <c r="Q1172" s="117"/>
      <c r="R1172" s="118"/>
      <c r="S1172" s="101" t="str">
        <f t="shared" si="20"/>
        <v>Ok</v>
      </c>
      <c r="T1172" s="6" t="str">
        <f>IFERROR(VLOOKUP(D1172,'[1]2020 год'!$C:$J,8,0),IFERROR(VLOOKUP(D1172,'[1]2020 год'!$C:$J,7,0),""))</f>
        <v/>
      </c>
    </row>
    <row r="1173" spans="1:20" ht="42.6" thickTop="1" thickBot="1" x14ac:dyDescent="0.3">
      <c r="A1173" s="114"/>
      <c r="B1173" s="115"/>
      <c r="C1173" s="115"/>
      <c r="D1173" s="115"/>
      <c r="E1173" s="125"/>
      <c r="F1173" s="109"/>
      <c r="G1173" s="110"/>
      <c r="H1173" s="110"/>
      <c r="I1173" s="111" t="s">
        <v>1333</v>
      </c>
      <c r="J1173" s="110" t="s">
        <v>1210</v>
      </c>
      <c r="K1173" s="110" t="s">
        <v>1230</v>
      </c>
      <c r="L1173" s="116"/>
      <c r="M1173" s="116"/>
      <c r="N1173" s="116"/>
      <c r="O1173" s="110" t="s">
        <v>1210</v>
      </c>
      <c r="P1173" s="110" t="s">
        <v>1230</v>
      </c>
      <c r="Q1173" s="117"/>
      <c r="R1173" s="118"/>
      <c r="S1173" s="101" t="str">
        <f t="shared" si="20"/>
        <v>Ok</v>
      </c>
      <c r="T1173" s="6" t="str">
        <f>IFERROR(VLOOKUP(D1173,'[1]2020 год'!$C:$J,8,0),IFERROR(VLOOKUP(D1173,'[1]2020 год'!$C:$J,7,0),""))</f>
        <v/>
      </c>
    </row>
    <row r="1174" spans="1:20" ht="42.6" thickTop="1" thickBot="1" x14ac:dyDescent="0.3">
      <c r="A1174" s="114"/>
      <c r="B1174" s="115"/>
      <c r="C1174" s="115"/>
      <c r="D1174" s="115"/>
      <c r="E1174" s="125"/>
      <c r="F1174" s="109"/>
      <c r="G1174" s="110"/>
      <c r="H1174" s="110"/>
      <c r="I1174" s="111" t="s">
        <v>1333</v>
      </c>
      <c r="J1174" s="110" t="s">
        <v>1210</v>
      </c>
      <c r="K1174" s="110" t="s">
        <v>1230</v>
      </c>
      <c r="L1174" s="116"/>
      <c r="M1174" s="116"/>
      <c r="N1174" s="116"/>
      <c r="O1174" s="110" t="s">
        <v>1210</v>
      </c>
      <c r="P1174" s="110" t="s">
        <v>1230</v>
      </c>
      <c r="Q1174" s="117"/>
      <c r="R1174" s="118"/>
      <c r="S1174" s="101" t="str">
        <f t="shared" si="20"/>
        <v>Ok</v>
      </c>
      <c r="T1174" s="6" t="str">
        <f>IFERROR(VLOOKUP(D1174,'[1]2020 год'!$C:$J,8,0),IFERROR(VLOOKUP(D1174,'[1]2020 год'!$C:$J,7,0),""))</f>
        <v/>
      </c>
    </row>
    <row r="1175" spans="1:20" ht="42.6" thickTop="1" thickBot="1" x14ac:dyDescent="0.3">
      <c r="A1175" s="114"/>
      <c r="B1175" s="115"/>
      <c r="C1175" s="115"/>
      <c r="D1175" s="115"/>
      <c r="E1175" s="125"/>
      <c r="F1175" s="109"/>
      <c r="G1175" s="110"/>
      <c r="H1175" s="110"/>
      <c r="I1175" s="111" t="s">
        <v>1333</v>
      </c>
      <c r="J1175" s="110" t="s">
        <v>1210</v>
      </c>
      <c r="K1175" s="110" t="s">
        <v>1230</v>
      </c>
      <c r="L1175" s="116"/>
      <c r="M1175" s="116"/>
      <c r="N1175" s="116"/>
      <c r="O1175" s="110" t="s">
        <v>1210</v>
      </c>
      <c r="P1175" s="110" t="s">
        <v>1230</v>
      </c>
      <c r="Q1175" s="117"/>
      <c r="R1175" s="118"/>
      <c r="S1175" s="101" t="str">
        <f t="shared" si="20"/>
        <v>Ok</v>
      </c>
      <c r="T1175" s="6" t="str">
        <f>IFERROR(VLOOKUP(D1175,'[1]2020 год'!$C:$J,8,0),IFERROR(VLOOKUP(D1175,'[1]2020 год'!$C:$J,7,0),""))</f>
        <v/>
      </c>
    </row>
    <row r="1176" spans="1:20" ht="42.6" thickTop="1" thickBot="1" x14ac:dyDescent="0.3">
      <c r="A1176" s="114"/>
      <c r="B1176" s="115"/>
      <c r="C1176" s="115"/>
      <c r="D1176" s="115"/>
      <c r="E1176" s="125"/>
      <c r="F1176" s="109"/>
      <c r="G1176" s="110"/>
      <c r="H1176" s="110"/>
      <c r="I1176" s="111" t="s">
        <v>1333</v>
      </c>
      <c r="J1176" s="110" t="s">
        <v>1210</v>
      </c>
      <c r="K1176" s="110" t="s">
        <v>1230</v>
      </c>
      <c r="L1176" s="116"/>
      <c r="M1176" s="116"/>
      <c r="N1176" s="116"/>
      <c r="O1176" s="110" t="s">
        <v>1210</v>
      </c>
      <c r="P1176" s="110" t="s">
        <v>1230</v>
      </c>
      <c r="Q1176" s="117"/>
      <c r="R1176" s="118"/>
      <c r="S1176" s="101" t="str">
        <f t="shared" si="20"/>
        <v>Ok</v>
      </c>
      <c r="T1176" s="6" t="str">
        <f>IFERROR(VLOOKUP(D1176,'[1]2020 год'!$C:$J,8,0),IFERROR(VLOOKUP(D1176,'[1]2020 год'!$C:$J,7,0),""))</f>
        <v/>
      </c>
    </row>
    <row r="1177" spans="1:20" ht="42.6" thickTop="1" thickBot="1" x14ac:dyDescent="0.3">
      <c r="A1177" s="114"/>
      <c r="B1177" s="115"/>
      <c r="C1177" s="115"/>
      <c r="D1177" s="115"/>
      <c r="E1177" s="125"/>
      <c r="F1177" s="109"/>
      <c r="G1177" s="110"/>
      <c r="H1177" s="110"/>
      <c r="I1177" s="111" t="s">
        <v>1333</v>
      </c>
      <c r="J1177" s="110" t="s">
        <v>1210</v>
      </c>
      <c r="K1177" s="110" t="s">
        <v>1230</v>
      </c>
      <c r="L1177" s="116"/>
      <c r="M1177" s="116"/>
      <c r="N1177" s="116"/>
      <c r="O1177" s="110" t="s">
        <v>1210</v>
      </c>
      <c r="P1177" s="110" t="s">
        <v>1230</v>
      </c>
      <c r="Q1177" s="117"/>
      <c r="R1177" s="118"/>
      <c r="S1177" s="101" t="str">
        <f t="shared" si="20"/>
        <v>Ok</v>
      </c>
      <c r="T1177" s="6" t="str">
        <f>IFERROR(VLOOKUP(D1177,'[1]2020 год'!$C:$J,8,0),IFERROR(VLOOKUP(D1177,'[1]2020 год'!$C:$J,7,0),""))</f>
        <v/>
      </c>
    </row>
    <row r="1178" spans="1:20" ht="42.6" thickTop="1" thickBot="1" x14ac:dyDescent="0.3">
      <c r="A1178" s="114"/>
      <c r="B1178" s="115"/>
      <c r="C1178" s="115"/>
      <c r="D1178" s="115"/>
      <c r="E1178" s="125"/>
      <c r="F1178" s="109"/>
      <c r="G1178" s="110"/>
      <c r="H1178" s="110"/>
      <c r="I1178" s="111" t="s">
        <v>1333</v>
      </c>
      <c r="J1178" s="110" t="s">
        <v>1210</v>
      </c>
      <c r="K1178" s="110" t="s">
        <v>1230</v>
      </c>
      <c r="L1178" s="116"/>
      <c r="M1178" s="116"/>
      <c r="N1178" s="116"/>
      <c r="O1178" s="110" t="s">
        <v>1210</v>
      </c>
      <c r="P1178" s="110" t="s">
        <v>1230</v>
      </c>
      <c r="Q1178" s="117"/>
      <c r="R1178" s="118"/>
      <c r="S1178" s="101" t="str">
        <f t="shared" si="20"/>
        <v>Ok</v>
      </c>
      <c r="T1178" s="6" t="str">
        <f>IFERROR(VLOOKUP(D1178,'[1]2020 год'!$C:$J,8,0),IFERROR(VLOOKUP(D1178,'[1]2020 год'!$C:$J,7,0),""))</f>
        <v/>
      </c>
    </row>
    <row r="1179" spans="1:20" ht="42.6" thickTop="1" thickBot="1" x14ac:dyDescent="0.3">
      <c r="A1179" s="114"/>
      <c r="B1179" s="115"/>
      <c r="C1179" s="115"/>
      <c r="D1179" s="115"/>
      <c r="E1179" s="125"/>
      <c r="F1179" s="109"/>
      <c r="G1179" s="110"/>
      <c r="H1179" s="110"/>
      <c r="I1179" s="111" t="s">
        <v>1333</v>
      </c>
      <c r="J1179" s="110" t="s">
        <v>1210</v>
      </c>
      <c r="K1179" s="110" t="s">
        <v>1230</v>
      </c>
      <c r="L1179" s="116"/>
      <c r="M1179" s="116"/>
      <c r="N1179" s="116"/>
      <c r="O1179" s="110" t="s">
        <v>1210</v>
      </c>
      <c r="P1179" s="110" t="s">
        <v>1230</v>
      </c>
      <c r="Q1179" s="117"/>
      <c r="R1179" s="118"/>
      <c r="S1179" s="101" t="str">
        <f t="shared" si="20"/>
        <v>Ok</v>
      </c>
      <c r="T1179" s="6" t="str">
        <f>IFERROR(VLOOKUP(D1179,'[1]2020 год'!$C:$J,8,0),IFERROR(VLOOKUP(D1179,'[1]2020 год'!$C:$J,7,0),""))</f>
        <v/>
      </c>
    </row>
    <row r="1180" spans="1:20" ht="42.6" thickTop="1" thickBot="1" x14ac:dyDescent="0.3">
      <c r="A1180" s="114"/>
      <c r="B1180" s="115"/>
      <c r="C1180" s="115"/>
      <c r="D1180" s="115"/>
      <c r="E1180" s="125"/>
      <c r="F1180" s="109"/>
      <c r="G1180" s="110"/>
      <c r="H1180" s="110"/>
      <c r="I1180" s="111" t="s">
        <v>1333</v>
      </c>
      <c r="J1180" s="110" t="s">
        <v>1210</v>
      </c>
      <c r="K1180" s="110" t="s">
        <v>1230</v>
      </c>
      <c r="L1180" s="116"/>
      <c r="M1180" s="116"/>
      <c r="N1180" s="116"/>
      <c r="O1180" s="110" t="s">
        <v>1210</v>
      </c>
      <c r="P1180" s="110" t="s">
        <v>1230</v>
      </c>
      <c r="Q1180" s="117"/>
      <c r="R1180" s="118"/>
      <c r="S1180" s="101" t="str">
        <f t="shared" si="20"/>
        <v>Ok</v>
      </c>
      <c r="T1180" s="6" t="str">
        <f>IFERROR(VLOOKUP(D1180,'[1]2020 год'!$C:$J,8,0),IFERROR(VLOOKUP(D1180,'[1]2020 год'!$C:$J,7,0),""))</f>
        <v/>
      </c>
    </row>
    <row r="1181" spans="1:20" ht="42.6" thickTop="1" thickBot="1" x14ac:dyDescent="0.3">
      <c r="A1181" s="114"/>
      <c r="B1181" s="115"/>
      <c r="C1181" s="115"/>
      <c r="D1181" s="115"/>
      <c r="E1181" s="125"/>
      <c r="F1181" s="109"/>
      <c r="G1181" s="110"/>
      <c r="H1181" s="110"/>
      <c r="I1181" s="111" t="s">
        <v>1333</v>
      </c>
      <c r="J1181" s="110" t="s">
        <v>1210</v>
      </c>
      <c r="K1181" s="110" t="s">
        <v>1230</v>
      </c>
      <c r="L1181" s="116"/>
      <c r="M1181" s="116"/>
      <c r="N1181" s="116"/>
      <c r="O1181" s="110" t="s">
        <v>1210</v>
      </c>
      <c r="P1181" s="110" t="s">
        <v>1230</v>
      </c>
      <c r="Q1181" s="117"/>
      <c r="R1181" s="118"/>
      <c r="S1181" s="101" t="str">
        <f t="shared" si="20"/>
        <v>Ok</v>
      </c>
      <c r="T1181" s="6" t="str">
        <f>IFERROR(VLOOKUP(D1181,'[1]2020 год'!$C:$J,8,0),IFERROR(VLOOKUP(D1181,'[1]2020 год'!$C:$J,7,0),""))</f>
        <v/>
      </c>
    </row>
    <row r="1182" spans="1:20" ht="42.6" thickTop="1" thickBot="1" x14ac:dyDescent="0.3">
      <c r="A1182" s="114"/>
      <c r="B1182" s="115"/>
      <c r="C1182" s="115"/>
      <c r="D1182" s="115"/>
      <c r="E1182" s="125"/>
      <c r="F1182" s="109"/>
      <c r="G1182" s="110"/>
      <c r="H1182" s="110"/>
      <c r="I1182" s="111" t="s">
        <v>1333</v>
      </c>
      <c r="J1182" s="110" t="s">
        <v>1210</v>
      </c>
      <c r="K1182" s="110" t="s">
        <v>1230</v>
      </c>
      <c r="L1182" s="116"/>
      <c r="M1182" s="116"/>
      <c r="N1182" s="116"/>
      <c r="O1182" s="110" t="s">
        <v>1210</v>
      </c>
      <c r="P1182" s="110" t="s">
        <v>1230</v>
      </c>
      <c r="Q1182" s="117"/>
      <c r="R1182" s="118"/>
      <c r="S1182" s="101" t="str">
        <f t="shared" si="20"/>
        <v>Ok</v>
      </c>
      <c r="T1182" s="6" t="str">
        <f>IFERROR(VLOOKUP(D1182,'[1]2020 год'!$C:$J,8,0),IFERROR(VLOOKUP(D1182,'[1]2020 год'!$C:$J,7,0),""))</f>
        <v/>
      </c>
    </row>
    <row r="1183" spans="1:20" ht="42.6" thickTop="1" thickBot="1" x14ac:dyDescent="0.3">
      <c r="A1183" s="114"/>
      <c r="B1183" s="115"/>
      <c r="C1183" s="115"/>
      <c r="D1183" s="115"/>
      <c r="E1183" s="125"/>
      <c r="F1183" s="109"/>
      <c r="G1183" s="110"/>
      <c r="H1183" s="110"/>
      <c r="I1183" s="111" t="s">
        <v>1333</v>
      </c>
      <c r="J1183" s="110" t="s">
        <v>1210</v>
      </c>
      <c r="K1183" s="110" t="s">
        <v>1230</v>
      </c>
      <c r="L1183" s="116"/>
      <c r="M1183" s="116"/>
      <c r="N1183" s="116"/>
      <c r="O1183" s="110" t="s">
        <v>1210</v>
      </c>
      <c r="P1183" s="110" t="s">
        <v>1230</v>
      </c>
      <c r="Q1183" s="117"/>
      <c r="R1183" s="118"/>
      <c r="S1183" s="101" t="str">
        <f t="shared" si="20"/>
        <v>Ok</v>
      </c>
      <c r="T1183" s="6" t="str">
        <f>IFERROR(VLOOKUP(D1183,'[1]2020 год'!$C:$J,8,0),IFERROR(VLOOKUP(D1183,'[1]2020 год'!$C:$J,7,0),""))</f>
        <v/>
      </c>
    </row>
    <row r="1184" spans="1:20" ht="42.6" thickTop="1" thickBot="1" x14ac:dyDescent="0.3">
      <c r="A1184" s="114"/>
      <c r="B1184" s="115"/>
      <c r="C1184" s="115"/>
      <c r="D1184" s="115"/>
      <c r="E1184" s="125"/>
      <c r="F1184" s="109"/>
      <c r="G1184" s="110"/>
      <c r="H1184" s="110"/>
      <c r="I1184" s="111" t="s">
        <v>1333</v>
      </c>
      <c r="J1184" s="110" t="s">
        <v>1210</v>
      </c>
      <c r="K1184" s="110" t="s">
        <v>1230</v>
      </c>
      <c r="L1184" s="116"/>
      <c r="M1184" s="116"/>
      <c r="N1184" s="116"/>
      <c r="O1184" s="110" t="s">
        <v>1210</v>
      </c>
      <c r="P1184" s="110" t="s">
        <v>1230</v>
      </c>
      <c r="Q1184" s="117"/>
      <c r="R1184" s="118"/>
      <c r="S1184" s="101" t="str">
        <f t="shared" si="20"/>
        <v>Ok</v>
      </c>
      <c r="T1184" s="6" t="str">
        <f>IFERROR(VLOOKUP(D1184,'[1]2020 год'!$C:$J,8,0),IFERROR(VLOOKUP(D1184,'[1]2020 год'!$C:$J,7,0),""))</f>
        <v/>
      </c>
    </row>
    <row r="1185" spans="1:20" ht="42.6" thickTop="1" thickBot="1" x14ac:dyDescent="0.3">
      <c r="A1185" s="114"/>
      <c r="B1185" s="115"/>
      <c r="C1185" s="115"/>
      <c r="D1185" s="115"/>
      <c r="E1185" s="125"/>
      <c r="F1185" s="109"/>
      <c r="G1185" s="110"/>
      <c r="H1185" s="110"/>
      <c r="I1185" s="111" t="s">
        <v>1333</v>
      </c>
      <c r="J1185" s="110" t="s">
        <v>1210</v>
      </c>
      <c r="K1185" s="110" t="s">
        <v>1230</v>
      </c>
      <c r="L1185" s="116"/>
      <c r="M1185" s="116"/>
      <c r="N1185" s="116"/>
      <c r="O1185" s="110" t="s">
        <v>1210</v>
      </c>
      <c r="P1185" s="110" t="s">
        <v>1230</v>
      </c>
      <c r="Q1185" s="117"/>
      <c r="R1185" s="118"/>
      <c r="S1185" s="101" t="str">
        <f t="shared" si="20"/>
        <v>Ok</v>
      </c>
      <c r="T1185" s="6" t="str">
        <f>IFERROR(VLOOKUP(D1185,'[1]2020 год'!$C:$J,8,0),IFERROR(VLOOKUP(D1185,'[1]2020 год'!$C:$J,7,0),""))</f>
        <v/>
      </c>
    </row>
    <row r="1186" spans="1:20" ht="42.6" thickTop="1" thickBot="1" x14ac:dyDescent="0.3">
      <c r="A1186" s="114"/>
      <c r="B1186" s="115"/>
      <c r="C1186" s="115"/>
      <c r="D1186" s="115"/>
      <c r="E1186" s="125"/>
      <c r="F1186" s="109"/>
      <c r="G1186" s="110"/>
      <c r="H1186" s="110"/>
      <c r="I1186" s="111" t="s">
        <v>1333</v>
      </c>
      <c r="J1186" s="110" t="s">
        <v>1210</v>
      </c>
      <c r="K1186" s="110" t="s">
        <v>1230</v>
      </c>
      <c r="L1186" s="116"/>
      <c r="M1186" s="116"/>
      <c r="N1186" s="116"/>
      <c r="O1186" s="110" t="s">
        <v>1210</v>
      </c>
      <c r="P1186" s="110" t="s">
        <v>1230</v>
      </c>
      <c r="Q1186" s="117"/>
      <c r="R1186" s="118"/>
      <c r="S1186" s="101" t="str">
        <f t="shared" si="20"/>
        <v>Ok</v>
      </c>
      <c r="T1186" s="6" t="str">
        <f>IFERROR(VLOOKUP(D1186,'[1]2020 год'!$C:$J,8,0),IFERROR(VLOOKUP(D1186,'[1]2020 год'!$C:$J,7,0),""))</f>
        <v/>
      </c>
    </row>
    <row r="1187" spans="1:20" ht="42.6" thickTop="1" thickBot="1" x14ac:dyDescent="0.3">
      <c r="A1187" s="114"/>
      <c r="B1187" s="115"/>
      <c r="C1187" s="115"/>
      <c r="D1187" s="115"/>
      <c r="E1187" s="125"/>
      <c r="F1187" s="109"/>
      <c r="G1187" s="110"/>
      <c r="H1187" s="110"/>
      <c r="I1187" s="111" t="s">
        <v>1333</v>
      </c>
      <c r="J1187" s="110" t="s">
        <v>1210</v>
      </c>
      <c r="K1187" s="110" t="s">
        <v>1230</v>
      </c>
      <c r="L1187" s="116"/>
      <c r="M1187" s="116"/>
      <c r="N1187" s="116"/>
      <c r="O1187" s="110" t="s">
        <v>1210</v>
      </c>
      <c r="P1187" s="110" t="s">
        <v>1230</v>
      </c>
      <c r="Q1187" s="117"/>
      <c r="R1187" s="118"/>
      <c r="S1187" s="101" t="str">
        <f t="shared" si="20"/>
        <v>Ok</v>
      </c>
      <c r="T1187" s="6" t="str">
        <f>IFERROR(VLOOKUP(D1187,'[1]2020 год'!$C:$J,8,0),IFERROR(VLOOKUP(D1187,'[1]2020 год'!$C:$J,7,0),""))</f>
        <v/>
      </c>
    </row>
    <row r="1188" spans="1:20" ht="42.6" thickTop="1" thickBot="1" x14ac:dyDescent="0.3">
      <c r="A1188" s="114"/>
      <c r="B1188" s="115"/>
      <c r="C1188" s="115"/>
      <c r="D1188" s="115"/>
      <c r="E1188" s="125"/>
      <c r="F1188" s="109"/>
      <c r="G1188" s="110"/>
      <c r="H1188" s="110"/>
      <c r="I1188" s="111" t="s">
        <v>1333</v>
      </c>
      <c r="J1188" s="110" t="s">
        <v>1210</v>
      </c>
      <c r="K1188" s="110" t="s">
        <v>1230</v>
      </c>
      <c r="L1188" s="116"/>
      <c r="M1188" s="116"/>
      <c r="N1188" s="116"/>
      <c r="O1188" s="110" t="s">
        <v>1210</v>
      </c>
      <c r="P1188" s="110" t="s">
        <v>1230</v>
      </c>
      <c r="Q1188" s="117"/>
      <c r="R1188" s="118"/>
      <c r="S1188" s="101" t="str">
        <f t="shared" si="20"/>
        <v>Ok</v>
      </c>
      <c r="T1188" s="6" t="str">
        <f>IFERROR(VLOOKUP(D1188,'[1]2020 год'!$C:$J,8,0),IFERROR(VLOOKUP(D1188,'[1]2020 год'!$C:$J,7,0),""))</f>
        <v/>
      </c>
    </row>
    <row r="1189" spans="1:20" ht="42.6" thickTop="1" thickBot="1" x14ac:dyDescent="0.3">
      <c r="A1189" s="114"/>
      <c r="B1189" s="115"/>
      <c r="C1189" s="115"/>
      <c r="D1189" s="115"/>
      <c r="E1189" s="125"/>
      <c r="F1189" s="109"/>
      <c r="G1189" s="110"/>
      <c r="H1189" s="110"/>
      <c r="I1189" s="111" t="s">
        <v>1333</v>
      </c>
      <c r="J1189" s="110" t="s">
        <v>1210</v>
      </c>
      <c r="K1189" s="110" t="s">
        <v>1230</v>
      </c>
      <c r="L1189" s="116"/>
      <c r="M1189" s="116"/>
      <c r="N1189" s="116"/>
      <c r="O1189" s="110" t="s">
        <v>1210</v>
      </c>
      <c r="P1189" s="110" t="s">
        <v>1230</v>
      </c>
      <c r="Q1189" s="117"/>
      <c r="R1189" s="118"/>
      <c r="S1189" s="101" t="str">
        <f t="shared" si="20"/>
        <v>Ok</v>
      </c>
      <c r="T1189" s="6" t="str">
        <f>IFERROR(VLOOKUP(D1189,'[1]2020 год'!$C:$J,8,0),IFERROR(VLOOKUP(D1189,'[1]2020 год'!$C:$J,7,0),""))</f>
        <v/>
      </c>
    </row>
    <row r="1190" spans="1:20" ht="42.6" thickTop="1" thickBot="1" x14ac:dyDescent="0.3">
      <c r="A1190" s="114"/>
      <c r="B1190" s="115"/>
      <c r="C1190" s="115"/>
      <c r="D1190" s="115"/>
      <c r="E1190" s="125"/>
      <c r="F1190" s="109"/>
      <c r="G1190" s="110"/>
      <c r="H1190" s="110"/>
      <c r="I1190" s="111" t="s">
        <v>1333</v>
      </c>
      <c r="J1190" s="110" t="s">
        <v>1210</v>
      </c>
      <c r="K1190" s="110" t="s">
        <v>1230</v>
      </c>
      <c r="L1190" s="116"/>
      <c r="M1190" s="116"/>
      <c r="N1190" s="116"/>
      <c r="O1190" s="110" t="s">
        <v>1210</v>
      </c>
      <c r="P1190" s="110" t="s">
        <v>1230</v>
      </c>
      <c r="Q1190" s="117"/>
      <c r="R1190" s="118"/>
      <c r="S1190" s="101" t="str">
        <f t="shared" si="20"/>
        <v>Ok</v>
      </c>
      <c r="T1190" s="6" t="str">
        <f>IFERROR(VLOOKUP(D1190,'[1]2020 год'!$C:$J,8,0),IFERROR(VLOOKUP(D1190,'[1]2020 год'!$C:$J,7,0),""))</f>
        <v/>
      </c>
    </row>
    <row r="1191" spans="1:20" ht="42.6" thickTop="1" thickBot="1" x14ac:dyDescent="0.3">
      <c r="A1191" s="114"/>
      <c r="B1191" s="115"/>
      <c r="C1191" s="115"/>
      <c r="D1191" s="115"/>
      <c r="E1191" s="125"/>
      <c r="F1191" s="109"/>
      <c r="G1191" s="110"/>
      <c r="H1191" s="110"/>
      <c r="I1191" s="111" t="s">
        <v>1333</v>
      </c>
      <c r="J1191" s="110" t="s">
        <v>1210</v>
      </c>
      <c r="K1191" s="110" t="s">
        <v>1230</v>
      </c>
      <c r="L1191" s="116"/>
      <c r="M1191" s="116"/>
      <c r="N1191" s="116"/>
      <c r="O1191" s="110" t="s">
        <v>1210</v>
      </c>
      <c r="P1191" s="110" t="s">
        <v>1230</v>
      </c>
      <c r="Q1191" s="117"/>
      <c r="R1191" s="118"/>
      <c r="S1191" s="101" t="str">
        <f t="shared" si="20"/>
        <v>Ok</v>
      </c>
      <c r="T1191" s="6" t="str">
        <f>IFERROR(VLOOKUP(D1191,'[1]2020 год'!$C:$J,8,0),IFERROR(VLOOKUP(D1191,'[1]2020 год'!$C:$J,7,0),""))</f>
        <v/>
      </c>
    </row>
    <row r="1192" spans="1:20" ht="42.6" thickTop="1" thickBot="1" x14ac:dyDescent="0.3">
      <c r="A1192" s="114"/>
      <c r="B1192" s="115"/>
      <c r="C1192" s="115"/>
      <c r="D1192" s="115"/>
      <c r="E1192" s="125"/>
      <c r="F1192" s="109"/>
      <c r="G1192" s="110"/>
      <c r="H1192" s="110"/>
      <c r="I1192" s="111" t="s">
        <v>1333</v>
      </c>
      <c r="J1192" s="110" t="s">
        <v>1210</v>
      </c>
      <c r="K1192" s="110" t="s">
        <v>1230</v>
      </c>
      <c r="L1192" s="116"/>
      <c r="M1192" s="116"/>
      <c r="N1192" s="116"/>
      <c r="O1192" s="110" t="s">
        <v>1210</v>
      </c>
      <c r="P1192" s="110" t="s">
        <v>1230</v>
      </c>
      <c r="Q1192" s="117"/>
      <c r="R1192" s="118"/>
      <c r="S1192" s="101" t="str">
        <f t="shared" si="20"/>
        <v>Ok</v>
      </c>
      <c r="T1192" s="6" t="str">
        <f>IFERROR(VLOOKUP(D1192,'[1]2020 год'!$C:$J,8,0),IFERROR(VLOOKUP(D1192,'[1]2020 год'!$C:$J,7,0),""))</f>
        <v/>
      </c>
    </row>
    <row r="1193" spans="1:20" ht="42.6" thickTop="1" thickBot="1" x14ac:dyDescent="0.3">
      <c r="A1193" s="114"/>
      <c r="B1193" s="115"/>
      <c r="C1193" s="115"/>
      <c r="D1193" s="115"/>
      <c r="E1193" s="125"/>
      <c r="F1193" s="109"/>
      <c r="G1193" s="110"/>
      <c r="H1193" s="110"/>
      <c r="I1193" s="111" t="s">
        <v>1333</v>
      </c>
      <c r="J1193" s="110" t="s">
        <v>1210</v>
      </c>
      <c r="K1193" s="110" t="s">
        <v>1230</v>
      </c>
      <c r="L1193" s="116"/>
      <c r="M1193" s="116"/>
      <c r="N1193" s="116"/>
      <c r="O1193" s="110" t="s">
        <v>1210</v>
      </c>
      <c r="P1193" s="110" t="s">
        <v>1230</v>
      </c>
      <c r="Q1193" s="117"/>
      <c r="R1193" s="118"/>
      <c r="S1193" s="101" t="str">
        <f t="shared" si="20"/>
        <v>Ok</v>
      </c>
      <c r="T1193" s="6" t="str">
        <f>IFERROR(VLOOKUP(D1193,'[1]2020 год'!$C:$J,8,0),IFERROR(VLOOKUP(D1193,'[1]2020 год'!$C:$J,7,0),""))</f>
        <v/>
      </c>
    </row>
    <row r="1194" spans="1:20" ht="42.6" thickTop="1" thickBot="1" x14ac:dyDescent="0.3">
      <c r="A1194" s="114"/>
      <c r="B1194" s="115"/>
      <c r="C1194" s="115"/>
      <c r="D1194" s="115"/>
      <c r="E1194" s="125"/>
      <c r="F1194" s="109"/>
      <c r="G1194" s="110"/>
      <c r="H1194" s="110"/>
      <c r="I1194" s="111" t="s">
        <v>1333</v>
      </c>
      <c r="J1194" s="110" t="s">
        <v>1210</v>
      </c>
      <c r="K1194" s="110" t="s">
        <v>1230</v>
      </c>
      <c r="L1194" s="116"/>
      <c r="M1194" s="116"/>
      <c r="N1194" s="116"/>
      <c r="O1194" s="110" t="s">
        <v>1210</v>
      </c>
      <c r="P1194" s="110" t="s">
        <v>1230</v>
      </c>
      <c r="Q1194" s="117"/>
      <c r="R1194" s="118"/>
      <c r="S1194" s="101" t="str">
        <f t="shared" si="20"/>
        <v>Ok</v>
      </c>
      <c r="T1194" s="6" t="str">
        <f>IFERROR(VLOOKUP(D1194,'[1]2020 год'!$C:$J,8,0),IFERROR(VLOOKUP(D1194,'[1]2020 год'!$C:$J,7,0),""))</f>
        <v/>
      </c>
    </row>
    <row r="1195" spans="1:20" ht="42.6" thickTop="1" thickBot="1" x14ac:dyDescent="0.3">
      <c r="A1195" s="114"/>
      <c r="B1195" s="115"/>
      <c r="C1195" s="115"/>
      <c r="D1195" s="115"/>
      <c r="E1195" s="125"/>
      <c r="F1195" s="109"/>
      <c r="G1195" s="110"/>
      <c r="H1195" s="110"/>
      <c r="I1195" s="111" t="s">
        <v>1333</v>
      </c>
      <c r="J1195" s="110" t="s">
        <v>1210</v>
      </c>
      <c r="K1195" s="110" t="s">
        <v>1230</v>
      </c>
      <c r="L1195" s="116"/>
      <c r="M1195" s="116"/>
      <c r="N1195" s="116"/>
      <c r="O1195" s="110" t="s">
        <v>1210</v>
      </c>
      <c r="P1195" s="110" t="s">
        <v>1230</v>
      </c>
      <c r="Q1195" s="117"/>
      <c r="R1195" s="118"/>
      <c r="S1195" s="101" t="str">
        <f t="shared" si="20"/>
        <v>Ok</v>
      </c>
      <c r="T1195" s="6" t="str">
        <f>IFERROR(VLOOKUP(D1195,'[1]2020 год'!$C:$J,8,0),IFERROR(VLOOKUP(D1195,'[1]2020 год'!$C:$J,7,0),""))</f>
        <v/>
      </c>
    </row>
    <row r="1196" spans="1:20" ht="42.6" thickTop="1" thickBot="1" x14ac:dyDescent="0.3">
      <c r="A1196" s="114"/>
      <c r="B1196" s="115"/>
      <c r="C1196" s="115"/>
      <c r="D1196" s="115"/>
      <c r="E1196" s="125"/>
      <c r="F1196" s="109"/>
      <c r="G1196" s="110"/>
      <c r="H1196" s="110"/>
      <c r="I1196" s="111" t="s">
        <v>1333</v>
      </c>
      <c r="J1196" s="110" t="s">
        <v>1210</v>
      </c>
      <c r="K1196" s="110" t="s">
        <v>1230</v>
      </c>
      <c r="L1196" s="116"/>
      <c r="M1196" s="116"/>
      <c r="N1196" s="116"/>
      <c r="O1196" s="110" t="s">
        <v>1210</v>
      </c>
      <c r="P1196" s="110" t="s">
        <v>1230</v>
      </c>
      <c r="Q1196" s="117"/>
      <c r="R1196" s="118"/>
      <c r="S1196" s="101" t="str">
        <f t="shared" si="20"/>
        <v>Ok</v>
      </c>
      <c r="T1196" s="6" t="str">
        <f>IFERROR(VLOOKUP(D1196,'[1]2020 год'!$C:$J,8,0),IFERROR(VLOOKUP(D1196,'[1]2020 год'!$C:$J,7,0),""))</f>
        <v/>
      </c>
    </row>
    <row r="1197" spans="1:20" ht="42.6" thickTop="1" thickBot="1" x14ac:dyDescent="0.3">
      <c r="A1197" s="114"/>
      <c r="B1197" s="115"/>
      <c r="C1197" s="115"/>
      <c r="D1197" s="115"/>
      <c r="E1197" s="125"/>
      <c r="F1197" s="109"/>
      <c r="G1197" s="110"/>
      <c r="H1197" s="110"/>
      <c r="I1197" s="111" t="s">
        <v>1333</v>
      </c>
      <c r="J1197" s="110" t="s">
        <v>1210</v>
      </c>
      <c r="K1197" s="110" t="s">
        <v>1230</v>
      </c>
      <c r="L1197" s="116"/>
      <c r="M1197" s="116"/>
      <c r="N1197" s="116"/>
      <c r="O1197" s="110" t="s">
        <v>1210</v>
      </c>
      <c r="P1197" s="110" t="s">
        <v>1230</v>
      </c>
      <c r="Q1197" s="117"/>
      <c r="R1197" s="118"/>
      <c r="S1197" s="101" t="str">
        <f t="shared" si="20"/>
        <v>Ok</v>
      </c>
      <c r="T1197" s="6" t="str">
        <f>IFERROR(VLOOKUP(D1197,'[1]2020 год'!$C:$J,8,0),IFERROR(VLOOKUP(D1197,'[1]2020 год'!$C:$J,7,0),""))</f>
        <v/>
      </c>
    </row>
    <row r="1198" spans="1:20" ht="42.6" thickTop="1" thickBot="1" x14ac:dyDescent="0.3">
      <c r="A1198" s="114"/>
      <c r="B1198" s="115"/>
      <c r="C1198" s="115"/>
      <c r="D1198" s="115"/>
      <c r="E1198" s="125"/>
      <c r="F1198" s="109"/>
      <c r="G1198" s="110"/>
      <c r="H1198" s="110"/>
      <c r="I1198" s="111" t="s">
        <v>1333</v>
      </c>
      <c r="J1198" s="110" t="s">
        <v>1210</v>
      </c>
      <c r="K1198" s="110" t="s">
        <v>1230</v>
      </c>
      <c r="L1198" s="116"/>
      <c r="M1198" s="116"/>
      <c r="N1198" s="116"/>
      <c r="O1198" s="110" t="s">
        <v>1210</v>
      </c>
      <c r="P1198" s="110" t="s">
        <v>1230</v>
      </c>
      <c r="Q1198" s="117"/>
      <c r="R1198" s="118"/>
      <c r="S1198" s="101" t="str">
        <f t="shared" si="20"/>
        <v>Ok</v>
      </c>
      <c r="T1198" s="6" t="str">
        <f>IFERROR(VLOOKUP(D1198,'[1]2020 год'!$C:$J,8,0),IFERROR(VLOOKUP(D1198,'[1]2020 год'!$C:$J,7,0),""))</f>
        <v/>
      </c>
    </row>
    <row r="1199" spans="1:20" ht="42.6" thickTop="1" thickBot="1" x14ac:dyDescent="0.3">
      <c r="A1199" s="114"/>
      <c r="B1199" s="115"/>
      <c r="C1199" s="115"/>
      <c r="D1199" s="115"/>
      <c r="E1199" s="125"/>
      <c r="F1199" s="109"/>
      <c r="G1199" s="110"/>
      <c r="H1199" s="110"/>
      <c r="I1199" s="111" t="s">
        <v>1333</v>
      </c>
      <c r="J1199" s="110" t="s">
        <v>1210</v>
      </c>
      <c r="K1199" s="110" t="s">
        <v>1230</v>
      </c>
      <c r="L1199" s="116"/>
      <c r="M1199" s="116"/>
      <c r="N1199" s="116"/>
      <c r="O1199" s="110" t="s">
        <v>1210</v>
      </c>
      <c r="P1199" s="110" t="s">
        <v>1230</v>
      </c>
      <c r="Q1199" s="117"/>
      <c r="R1199" s="118"/>
      <c r="S1199" s="101" t="str">
        <f t="shared" si="20"/>
        <v>Ok</v>
      </c>
      <c r="T1199" s="6" t="str">
        <f>IFERROR(VLOOKUP(D1199,'[1]2020 год'!$C:$J,8,0),IFERROR(VLOOKUP(D1199,'[1]2020 год'!$C:$J,7,0),""))</f>
        <v/>
      </c>
    </row>
    <row r="1200" spans="1:20" ht="42.6" thickTop="1" thickBot="1" x14ac:dyDescent="0.3">
      <c r="A1200" s="114"/>
      <c r="B1200" s="115"/>
      <c r="C1200" s="115"/>
      <c r="D1200" s="115"/>
      <c r="E1200" s="125"/>
      <c r="F1200" s="109"/>
      <c r="G1200" s="110"/>
      <c r="H1200" s="110"/>
      <c r="I1200" s="111" t="s">
        <v>1333</v>
      </c>
      <c r="J1200" s="110" t="s">
        <v>1210</v>
      </c>
      <c r="K1200" s="110" t="s">
        <v>1230</v>
      </c>
      <c r="L1200" s="116"/>
      <c r="M1200" s="116"/>
      <c r="N1200" s="116"/>
      <c r="O1200" s="110" t="s">
        <v>1210</v>
      </c>
      <c r="P1200" s="110" t="s">
        <v>1230</v>
      </c>
      <c r="Q1200" s="117"/>
      <c r="R1200" s="118"/>
      <c r="S1200" s="101" t="str">
        <f t="shared" si="20"/>
        <v>Ok</v>
      </c>
      <c r="T1200" s="6" t="str">
        <f>IFERROR(VLOOKUP(D1200,'[1]2020 год'!$C:$J,8,0),IFERROR(VLOOKUP(D1200,'[1]2020 год'!$C:$J,7,0),""))</f>
        <v/>
      </c>
    </row>
    <row r="1201" spans="1:20" ht="42.6" thickTop="1" thickBot="1" x14ac:dyDescent="0.3">
      <c r="A1201" s="114"/>
      <c r="B1201" s="115"/>
      <c r="C1201" s="115"/>
      <c r="D1201" s="115"/>
      <c r="E1201" s="125"/>
      <c r="F1201" s="109"/>
      <c r="G1201" s="110"/>
      <c r="H1201" s="110"/>
      <c r="I1201" s="111" t="s">
        <v>1333</v>
      </c>
      <c r="J1201" s="110" t="s">
        <v>1210</v>
      </c>
      <c r="K1201" s="110" t="s">
        <v>1230</v>
      </c>
      <c r="L1201" s="116"/>
      <c r="M1201" s="116"/>
      <c r="N1201" s="116"/>
      <c r="O1201" s="110" t="s">
        <v>1210</v>
      </c>
      <c r="P1201" s="110" t="s">
        <v>1230</v>
      </c>
      <c r="Q1201" s="117"/>
      <c r="R1201" s="118"/>
      <c r="S1201" s="101" t="str">
        <f t="shared" si="20"/>
        <v>Ok</v>
      </c>
      <c r="T1201" s="6" t="str">
        <f>IFERROR(VLOOKUP(D1201,'[1]2020 год'!$C:$J,8,0),IFERROR(VLOOKUP(D1201,'[1]2020 год'!$C:$J,7,0),""))</f>
        <v/>
      </c>
    </row>
    <row r="1202" spans="1:20" ht="42.6" thickTop="1" thickBot="1" x14ac:dyDescent="0.3">
      <c r="A1202" s="114"/>
      <c r="B1202" s="115"/>
      <c r="C1202" s="115"/>
      <c r="D1202" s="115"/>
      <c r="E1202" s="125"/>
      <c r="F1202" s="109"/>
      <c r="G1202" s="110"/>
      <c r="H1202" s="110"/>
      <c r="I1202" s="111" t="s">
        <v>1333</v>
      </c>
      <c r="J1202" s="110" t="s">
        <v>1210</v>
      </c>
      <c r="K1202" s="110" t="s">
        <v>1230</v>
      </c>
      <c r="L1202" s="116"/>
      <c r="M1202" s="116"/>
      <c r="N1202" s="116"/>
      <c r="O1202" s="110" t="s">
        <v>1210</v>
      </c>
      <c r="P1202" s="110" t="s">
        <v>1230</v>
      </c>
      <c r="Q1202" s="117"/>
      <c r="R1202" s="118"/>
      <c r="S1202" s="101" t="str">
        <f t="shared" si="20"/>
        <v>Ok</v>
      </c>
      <c r="T1202" s="6" t="str">
        <f>IFERROR(VLOOKUP(D1202,'[1]2020 год'!$C:$J,8,0),IFERROR(VLOOKUP(D1202,'[1]2020 год'!$C:$J,7,0),""))</f>
        <v/>
      </c>
    </row>
    <row r="1203" spans="1:20" ht="42.6" thickTop="1" thickBot="1" x14ac:dyDescent="0.3">
      <c r="A1203" s="114"/>
      <c r="B1203" s="115"/>
      <c r="C1203" s="115"/>
      <c r="D1203" s="115"/>
      <c r="E1203" s="125"/>
      <c r="F1203" s="109"/>
      <c r="G1203" s="110"/>
      <c r="H1203" s="110"/>
      <c r="I1203" s="111" t="s">
        <v>1333</v>
      </c>
      <c r="J1203" s="110" t="s">
        <v>1210</v>
      </c>
      <c r="K1203" s="110" t="s">
        <v>1230</v>
      </c>
      <c r="L1203" s="116"/>
      <c r="M1203" s="116"/>
      <c r="N1203" s="116"/>
      <c r="O1203" s="110" t="s">
        <v>1210</v>
      </c>
      <c r="P1203" s="110" t="s">
        <v>1230</v>
      </c>
      <c r="Q1203" s="117"/>
      <c r="R1203" s="118"/>
      <c r="S1203" s="101" t="str">
        <f t="shared" si="20"/>
        <v>Ok</v>
      </c>
      <c r="T1203" s="6" t="str">
        <f>IFERROR(VLOOKUP(D1203,'[1]2020 год'!$C:$J,8,0),IFERROR(VLOOKUP(D1203,'[1]2020 год'!$C:$J,7,0),""))</f>
        <v/>
      </c>
    </row>
    <row r="1204" spans="1:20" ht="42.6" thickTop="1" thickBot="1" x14ac:dyDescent="0.3">
      <c r="A1204" s="114"/>
      <c r="B1204" s="115"/>
      <c r="C1204" s="115"/>
      <c r="D1204" s="115"/>
      <c r="E1204" s="125"/>
      <c r="F1204" s="109"/>
      <c r="G1204" s="110"/>
      <c r="H1204" s="110"/>
      <c r="I1204" s="111" t="s">
        <v>1333</v>
      </c>
      <c r="J1204" s="110" t="s">
        <v>1210</v>
      </c>
      <c r="K1204" s="110" t="s">
        <v>1230</v>
      </c>
      <c r="L1204" s="116"/>
      <c r="M1204" s="116"/>
      <c r="N1204" s="116"/>
      <c r="O1204" s="110" t="s">
        <v>1210</v>
      </c>
      <c r="P1204" s="110" t="s">
        <v>1230</v>
      </c>
      <c r="Q1204" s="117"/>
      <c r="R1204" s="118"/>
      <c r="S1204" s="101" t="str">
        <f t="shared" si="20"/>
        <v>Ok</v>
      </c>
      <c r="T1204" s="6" t="str">
        <f>IFERROR(VLOOKUP(D1204,'[1]2020 год'!$C:$J,8,0),IFERROR(VLOOKUP(D1204,'[1]2020 год'!$C:$J,7,0),""))</f>
        <v/>
      </c>
    </row>
    <row r="1205" spans="1:20" ht="42.6" thickTop="1" thickBot="1" x14ac:dyDescent="0.3">
      <c r="A1205" s="114"/>
      <c r="B1205" s="115"/>
      <c r="C1205" s="115"/>
      <c r="D1205" s="115"/>
      <c r="E1205" s="125"/>
      <c r="F1205" s="109"/>
      <c r="G1205" s="110"/>
      <c r="H1205" s="110"/>
      <c r="I1205" s="111" t="s">
        <v>1333</v>
      </c>
      <c r="J1205" s="110" t="s">
        <v>1210</v>
      </c>
      <c r="K1205" s="110" t="s">
        <v>1230</v>
      </c>
      <c r="L1205" s="116"/>
      <c r="M1205" s="116"/>
      <c r="N1205" s="116"/>
      <c r="O1205" s="110" t="s">
        <v>1210</v>
      </c>
      <c r="P1205" s="110" t="s">
        <v>1230</v>
      </c>
      <c r="Q1205" s="117"/>
      <c r="R1205" s="118"/>
      <c r="S1205" s="101" t="str">
        <f t="shared" si="20"/>
        <v>Ok</v>
      </c>
      <c r="T1205" s="6" t="str">
        <f>IFERROR(VLOOKUP(D1205,'[1]2020 год'!$C:$J,8,0),IFERROR(VLOOKUP(D1205,'[1]2020 год'!$C:$J,7,0),""))</f>
        <v/>
      </c>
    </row>
    <row r="1206" spans="1:20" ht="42.6" thickTop="1" thickBot="1" x14ac:dyDescent="0.3">
      <c r="A1206" s="114"/>
      <c r="B1206" s="115"/>
      <c r="C1206" s="115"/>
      <c r="D1206" s="115"/>
      <c r="E1206" s="125"/>
      <c r="F1206" s="109"/>
      <c r="G1206" s="110"/>
      <c r="H1206" s="110"/>
      <c r="I1206" s="111" t="s">
        <v>1333</v>
      </c>
      <c r="J1206" s="110" t="s">
        <v>1210</v>
      </c>
      <c r="K1206" s="110" t="s">
        <v>1230</v>
      </c>
      <c r="L1206" s="116"/>
      <c r="M1206" s="116"/>
      <c r="N1206" s="116"/>
      <c r="O1206" s="110" t="s">
        <v>1210</v>
      </c>
      <c r="P1206" s="110" t="s">
        <v>1230</v>
      </c>
      <c r="Q1206" s="117"/>
      <c r="R1206" s="118"/>
      <c r="S1206" s="101" t="str">
        <f t="shared" si="20"/>
        <v>Ok</v>
      </c>
      <c r="T1206" s="6" t="str">
        <f>IFERROR(VLOOKUP(D1206,'[1]2020 год'!$C:$J,8,0),IFERROR(VLOOKUP(D1206,'[1]2020 год'!$C:$J,7,0),""))</f>
        <v/>
      </c>
    </row>
    <row r="1207" spans="1:20" ht="42.6" thickTop="1" thickBot="1" x14ac:dyDescent="0.3">
      <c r="A1207" s="114"/>
      <c r="B1207" s="115"/>
      <c r="C1207" s="115"/>
      <c r="D1207" s="115"/>
      <c r="E1207" s="125"/>
      <c r="F1207" s="109"/>
      <c r="G1207" s="110"/>
      <c r="H1207" s="110"/>
      <c r="I1207" s="111" t="s">
        <v>1333</v>
      </c>
      <c r="J1207" s="110" t="s">
        <v>1210</v>
      </c>
      <c r="K1207" s="110" t="s">
        <v>1230</v>
      </c>
      <c r="L1207" s="116"/>
      <c r="M1207" s="116"/>
      <c r="N1207" s="116"/>
      <c r="O1207" s="110" t="s">
        <v>1210</v>
      </c>
      <c r="P1207" s="110" t="s">
        <v>1230</v>
      </c>
      <c r="Q1207" s="117"/>
      <c r="R1207" s="118"/>
      <c r="S1207" s="101" t="str">
        <f t="shared" si="20"/>
        <v>Ok</v>
      </c>
      <c r="T1207" s="6" t="str">
        <f>IFERROR(VLOOKUP(D1207,'[1]2020 год'!$C:$J,8,0),IFERROR(VLOOKUP(D1207,'[1]2020 год'!$C:$J,7,0),""))</f>
        <v/>
      </c>
    </row>
    <row r="1208" spans="1:20" ht="42.6" thickTop="1" thickBot="1" x14ac:dyDescent="0.3">
      <c r="A1208" s="114"/>
      <c r="B1208" s="115"/>
      <c r="C1208" s="115"/>
      <c r="D1208" s="115"/>
      <c r="E1208" s="125"/>
      <c r="F1208" s="109"/>
      <c r="G1208" s="110"/>
      <c r="H1208" s="110"/>
      <c r="I1208" s="111" t="s">
        <v>1333</v>
      </c>
      <c r="J1208" s="110" t="s">
        <v>1210</v>
      </c>
      <c r="K1208" s="110" t="s">
        <v>1230</v>
      </c>
      <c r="L1208" s="116"/>
      <c r="M1208" s="116"/>
      <c r="N1208" s="116"/>
      <c r="O1208" s="110" t="s">
        <v>1210</v>
      </c>
      <c r="P1208" s="110" t="s">
        <v>1230</v>
      </c>
      <c r="Q1208" s="117"/>
      <c r="R1208" s="118"/>
      <c r="S1208" s="101" t="str">
        <f t="shared" si="20"/>
        <v>Ok</v>
      </c>
      <c r="T1208" s="6" t="str">
        <f>IFERROR(VLOOKUP(D1208,'[1]2020 год'!$C:$J,8,0),IFERROR(VLOOKUP(D1208,'[1]2020 год'!$C:$J,7,0),""))</f>
        <v/>
      </c>
    </row>
    <row r="1209" spans="1:20" ht="42.6" thickTop="1" thickBot="1" x14ac:dyDescent="0.3">
      <c r="A1209" s="114"/>
      <c r="B1209" s="115"/>
      <c r="C1209" s="115"/>
      <c r="D1209" s="115"/>
      <c r="E1209" s="125"/>
      <c r="F1209" s="109"/>
      <c r="G1209" s="110"/>
      <c r="H1209" s="110"/>
      <c r="I1209" s="111" t="s">
        <v>1333</v>
      </c>
      <c r="J1209" s="110" t="s">
        <v>1210</v>
      </c>
      <c r="K1209" s="110" t="s">
        <v>1230</v>
      </c>
      <c r="L1209" s="116"/>
      <c r="M1209" s="116"/>
      <c r="N1209" s="116"/>
      <c r="O1209" s="110" t="s">
        <v>1210</v>
      </c>
      <c r="P1209" s="110" t="s">
        <v>1230</v>
      </c>
      <c r="Q1209" s="117"/>
      <c r="R1209" s="118"/>
      <c r="S1209" s="101" t="str">
        <f t="shared" si="20"/>
        <v>Ok</v>
      </c>
      <c r="T1209" s="6" t="str">
        <f>IFERROR(VLOOKUP(D1209,'[1]2020 год'!$C:$J,8,0),IFERROR(VLOOKUP(D1209,'[1]2020 год'!$C:$J,7,0),""))</f>
        <v/>
      </c>
    </row>
    <row r="1210" spans="1:20" ht="42.6" thickTop="1" thickBot="1" x14ac:dyDescent="0.3">
      <c r="A1210" s="114"/>
      <c r="B1210" s="115"/>
      <c r="C1210" s="115"/>
      <c r="D1210" s="115"/>
      <c r="E1210" s="125"/>
      <c r="F1210" s="109"/>
      <c r="G1210" s="110"/>
      <c r="H1210" s="110"/>
      <c r="I1210" s="111" t="s">
        <v>1333</v>
      </c>
      <c r="J1210" s="110" t="s">
        <v>1210</v>
      </c>
      <c r="K1210" s="110" t="s">
        <v>1230</v>
      </c>
      <c r="L1210" s="116"/>
      <c r="M1210" s="116"/>
      <c r="N1210" s="116"/>
      <c r="O1210" s="110" t="s">
        <v>1210</v>
      </c>
      <c r="P1210" s="110" t="s">
        <v>1230</v>
      </c>
      <c r="Q1210" s="117"/>
      <c r="R1210" s="118"/>
      <c r="S1210" s="101" t="str">
        <f t="shared" si="20"/>
        <v>Ok</v>
      </c>
      <c r="T1210" s="6" t="str">
        <f>IFERROR(VLOOKUP(D1210,'[1]2020 год'!$C:$J,8,0),IFERROR(VLOOKUP(D1210,'[1]2020 год'!$C:$J,7,0),""))</f>
        <v/>
      </c>
    </row>
    <row r="1211" spans="1:20" ht="42.6" thickTop="1" thickBot="1" x14ac:dyDescent="0.3">
      <c r="A1211" s="114"/>
      <c r="B1211" s="115"/>
      <c r="C1211" s="115"/>
      <c r="D1211" s="115"/>
      <c r="E1211" s="125"/>
      <c r="F1211" s="109"/>
      <c r="G1211" s="110"/>
      <c r="H1211" s="110"/>
      <c r="I1211" s="111" t="s">
        <v>1333</v>
      </c>
      <c r="J1211" s="110" t="s">
        <v>1210</v>
      </c>
      <c r="K1211" s="110" t="s">
        <v>1230</v>
      </c>
      <c r="L1211" s="116"/>
      <c r="M1211" s="116"/>
      <c r="N1211" s="116"/>
      <c r="O1211" s="110" t="s">
        <v>1210</v>
      </c>
      <c r="P1211" s="110" t="s">
        <v>1230</v>
      </c>
      <c r="Q1211" s="117"/>
      <c r="R1211" s="118"/>
      <c r="S1211" s="101" t="str">
        <f t="shared" si="20"/>
        <v>Ok</v>
      </c>
      <c r="T1211" s="6" t="str">
        <f>IFERROR(VLOOKUP(D1211,'[1]2020 год'!$C:$J,8,0),IFERROR(VLOOKUP(D1211,'[1]2020 год'!$C:$J,7,0),""))</f>
        <v/>
      </c>
    </row>
    <row r="1212" spans="1:20" ht="42.6" thickTop="1" thickBot="1" x14ac:dyDescent="0.3">
      <c r="A1212" s="114"/>
      <c r="B1212" s="115"/>
      <c r="C1212" s="115"/>
      <c r="D1212" s="115"/>
      <c r="E1212" s="125"/>
      <c r="F1212" s="109"/>
      <c r="G1212" s="110"/>
      <c r="H1212" s="110"/>
      <c r="I1212" s="111" t="s">
        <v>1333</v>
      </c>
      <c r="J1212" s="110" t="s">
        <v>1210</v>
      </c>
      <c r="K1212" s="110" t="s">
        <v>1230</v>
      </c>
      <c r="L1212" s="116"/>
      <c r="M1212" s="116"/>
      <c r="N1212" s="116"/>
      <c r="O1212" s="110" t="s">
        <v>1210</v>
      </c>
      <c r="P1212" s="110" t="s">
        <v>1230</v>
      </c>
      <c r="Q1212" s="117"/>
      <c r="R1212" s="118"/>
      <c r="S1212" s="101" t="str">
        <f t="shared" si="20"/>
        <v>Ok</v>
      </c>
      <c r="T1212" s="6" t="str">
        <f>IFERROR(VLOOKUP(D1212,'[1]2020 год'!$C:$J,8,0),IFERROR(VLOOKUP(D1212,'[1]2020 год'!$C:$J,7,0),""))</f>
        <v/>
      </c>
    </row>
    <row r="1213" spans="1:20" ht="42.6" thickTop="1" thickBot="1" x14ac:dyDescent="0.3">
      <c r="A1213" s="114"/>
      <c r="B1213" s="115"/>
      <c r="C1213" s="115"/>
      <c r="D1213" s="115"/>
      <c r="E1213" s="125"/>
      <c r="F1213" s="109"/>
      <c r="G1213" s="110"/>
      <c r="H1213" s="110"/>
      <c r="I1213" s="111" t="s">
        <v>1333</v>
      </c>
      <c r="J1213" s="110" t="s">
        <v>1210</v>
      </c>
      <c r="K1213" s="110" t="s">
        <v>1230</v>
      </c>
      <c r="L1213" s="116"/>
      <c r="M1213" s="116"/>
      <c r="N1213" s="116"/>
      <c r="O1213" s="110" t="s">
        <v>1210</v>
      </c>
      <c r="P1213" s="110" t="s">
        <v>1230</v>
      </c>
      <c r="Q1213" s="117"/>
      <c r="R1213" s="118"/>
      <c r="S1213" s="101" t="str">
        <f t="shared" si="20"/>
        <v>Ok</v>
      </c>
      <c r="T1213" s="6" t="str">
        <f>IFERROR(VLOOKUP(D1213,'[1]2020 год'!$C:$J,8,0),IFERROR(VLOOKUP(D1213,'[1]2020 год'!$C:$J,7,0),""))</f>
        <v/>
      </c>
    </row>
    <row r="1214" spans="1:20" ht="42.6" thickTop="1" thickBot="1" x14ac:dyDescent="0.3">
      <c r="A1214" s="114"/>
      <c r="B1214" s="115"/>
      <c r="C1214" s="115"/>
      <c r="D1214" s="115"/>
      <c r="E1214" s="125"/>
      <c r="F1214" s="109"/>
      <c r="G1214" s="110"/>
      <c r="H1214" s="110"/>
      <c r="I1214" s="111" t="s">
        <v>1333</v>
      </c>
      <c r="J1214" s="110" t="s">
        <v>1210</v>
      </c>
      <c r="K1214" s="110" t="s">
        <v>1230</v>
      </c>
      <c r="L1214" s="116"/>
      <c r="M1214" s="116"/>
      <c r="N1214" s="116"/>
      <c r="O1214" s="110" t="s">
        <v>1210</v>
      </c>
      <c r="P1214" s="110" t="s">
        <v>1230</v>
      </c>
      <c r="Q1214" s="117"/>
      <c r="R1214" s="118"/>
      <c r="S1214" s="101" t="str">
        <f t="shared" si="20"/>
        <v>Ok</v>
      </c>
      <c r="T1214" s="6" t="str">
        <f>IFERROR(VLOOKUP(D1214,'[1]2020 год'!$C:$J,8,0),IFERROR(VLOOKUP(D1214,'[1]2020 год'!$C:$J,7,0),""))</f>
        <v/>
      </c>
    </row>
    <row r="1215" spans="1:20" ht="42.6" thickTop="1" thickBot="1" x14ac:dyDescent="0.3">
      <c r="A1215" s="114"/>
      <c r="B1215" s="115"/>
      <c r="C1215" s="115"/>
      <c r="D1215" s="115"/>
      <c r="E1215" s="125"/>
      <c r="F1215" s="109"/>
      <c r="G1215" s="110"/>
      <c r="H1215" s="110"/>
      <c r="I1215" s="111" t="s">
        <v>1333</v>
      </c>
      <c r="J1215" s="110" t="s">
        <v>1210</v>
      </c>
      <c r="K1215" s="110" t="s">
        <v>1230</v>
      </c>
      <c r="L1215" s="116"/>
      <c r="M1215" s="116"/>
      <c r="N1215" s="116"/>
      <c r="O1215" s="110" t="s">
        <v>1210</v>
      </c>
      <c r="P1215" s="110" t="s">
        <v>1230</v>
      </c>
      <c r="Q1215" s="117"/>
      <c r="R1215" s="118"/>
      <c r="S1215" s="101" t="str">
        <f t="shared" si="20"/>
        <v>Ok</v>
      </c>
      <c r="T1215" s="6" t="str">
        <f>IFERROR(VLOOKUP(D1215,'[1]2020 год'!$C:$J,8,0),IFERROR(VLOOKUP(D1215,'[1]2020 год'!$C:$J,7,0),""))</f>
        <v/>
      </c>
    </row>
    <row r="1216" spans="1:20" ht="42.6" thickTop="1" thickBot="1" x14ac:dyDescent="0.3">
      <c r="A1216" s="114"/>
      <c r="B1216" s="115"/>
      <c r="C1216" s="115"/>
      <c r="D1216" s="115"/>
      <c r="E1216" s="125"/>
      <c r="F1216" s="109"/>
      <c r="G1216" s="110"/>
      <c r="H1216" s="110"/>
      <c r="I1216" s="111" t="s">
        <v>1333</v>
      </c>
      <c r="J1216" s="110" t="s">
        <v>1210</v>
      </c>
      <c r="K1216" s="110" t="s">
        <v>1230</v>
      </c>
      <c r="L1216" s="116"/>
      <c r="M1216" s="116"/>
      <c r="N1216" s="116"/>
      <c r="O1216" s="110" t="s">
        <v>1210</v>
      </c>
      <c r="P1216" s="110" t="s">
        <v>1230</v>
      </c>
      <c r="Q1216" s="117"/>
      <c r="R1216" s="118"/>
      <c r="S1216" s="101" t="str">
        <f t="shared" si="20"/>
        <v>Ok</v>
      </c>
      <c r="T1216" s="6" t="str">
        <f>IFERROR(VLOOKUP(D1216,'[1]2020 год'!$C:$J,8,0),IFERROR(VLOOKUP(D1216,'[1]2020 год'!$C:$J,7,0),""))</f>
        <v/>
      </c>
    </row>
    <row r="1217" spans="1:20" ht="42.6" thickTop="1" thickBot="1" x14ac:dyDescent="0.3">
      <c r="A1217" s="114"/>
      <c r="B1217" s="115"/>
      <c r="C1217" s="115"/>
      <c r="D1217" s="115"/>
      <c r="E1217" s="125"/>
      <c r="F1217" s="109"/>
      <c r="G1217" s="110"/>
      <c r="H1217" s="110"/>
      <c r="I1217" s="111" t="s">
        <v>1333</v>
      </c>
      <c r="J1217" s="110" t="s">
        <v>1210</v>
      </c>
      <c r="K1217" s="110" t="s">
        <v>1230</v>
      </c>
      <c r="L1217" s="116"/>
      <c r="M1217" s="116"/>
      <c r="N1217" s="116"/>
      <c r="O1217" s="110" t="s">
        <v>1210</v>
      </c>
      <c r="P1217" s="110" t="s">
        <v>1230</v>
      </c>
      <c r="Q1217" s="117"/>
      <c r="R1217" s="118"/>
      <c r="S1217" s="101" t="str">
        <f t="shared" si="20"/>
        <v>Ok</v>
      </c>
      <c r="T1217" s="6" t="str">
        <f>IFERROR(VLOOKUP(D1217,'[1]2020 год'!$C:$J,8,0),IFERROR(VLOOKUP(D1217,'[1]2020 год'!$C:$J,7,0),""))</f>
        <v/>
      </c>
    </row>
    <row r="1218" spans="1:20" ht="42.6" thickTop="1" thickBot="1" x14ac:dyDescent="0.3">
      <c r="A1218" s="114"/>
      <c r="B1218" s="115"/>
      <c r="C1218" s="115"/>
      <c r="D1218" s="115"/>
      <c r="E1218" s="125"/>
      <c r="F1218" s="109"/>
      <c r="G1218" s="110"/>
      <c r="H1218" s="110"/>
      <c r="I1218" s="111" t="s">
        <v>1333</v>
      </c>
      <c r="J1218" s="110" t="s">
        <v>1210</v>
      </c>
      <c r="K1218" s="110" t="s">
        <v>1230</v>
      </c>
      <c r="L1218" s="116"/>
      <c r="M1218" s="116"/>
      <c r="N1218" s="116"/>
      <c r="O1218" s="110" t="s">
        <v>1210</v>
      </c>
      <c r="P1218" s="110" t="s">
        <v>1230</v>
      </c>
      <c r="Q1218" s="117"/>
      <c r="R1218" s="118"/>
      <c r="S1218" s="101" t="str">
        <f t="shared" si="20"/>
        <v>Ok</v>
      </c>
      <c r="T1218" s="6" t="str">
        <f>IFERROR(VLOOKUP(D1218,'[1]2020 год'!$C:$J,8,0),IFERROR(VLOOKUP(D1218,'[1]2020 год'!$C:$J,7,0),""))</f>
        <v/>
      </c>
    </row>
    <row r="1219" spans="1:20" ht="42.6" thickTop="1" thickBot="1" x14ac:dyDescent="0.3">
      <c r="A1219" s="114"/>
      <c r="B1219" s="115"/>
      <c r="C1219" s="115"/>
      <c r="D1219" s="115"/>
      <c r="E1219" s="125"/>
      <c r="F1219" s="109"/>
      <c r="G1219" s="110"/>
      <c r="H1219" s="110"/>
      <c r="I1219" s="111" t="s">
        <v>1333</v>
      </c>
      <c r="J1219" s="110" t="s">
        <v>1210</v>
      </c>
      <c r="K1219" s="110" t="s">
        <v>1230</v>
      </c>
      <c r="L1219" s="116"/>
      <c r="M1219" s="116"/>
      <c r="N1219" s="116"/>
      <c r="O1219" s="110" t="s">
        <v>1210</v>
      </c>
      <c r="P1219" s="110" t="s">
        <v>1230</v>
      </c>
      <c r="Q1219" s="117"/>
      <c r="R1219" s="118"/>
      <c r="S1219" s="101" t="str">
        <f t="shared" si="20"/>
        <v>Ok</v>
      </c>
      <c r="T1219" s="6" t="str">
        <f>IFERROR(VLOOKUP(D1219,'[1]2020 год'!$C:$J,8,0),IFERROR(VLOOKUP(D1219,'[1]2020 год'!$C:$J,7,0),""))</f>
        <v/>
      </c>
    </row>
    <row r="1220" spans="1:20" ht="42.6" thickTop="1" thickBot="1" x14ac:dyDescent="0.3">
      <c r="A1220" s="114"/>
      <c r="B1220" s="115"/>
      <c r="C1220" s="115"/>
      <c r="D1220" s="115"/>
      <c r="E1220" s="125"/>
      <c r="F1220" s="109"/>
      <c r="G1220" s="110"/>
      <c r="H1220" s="110"/>
      <c r="I1220" s="111" t="s">
        <v>1333</v>
      </c>
      <c r="J1220" s="110" t="s">
        <v>1210</v>
      </c>
      <c r="K1220" s="110" t="s">
        <v>1230</v>
      </c>
      <c r="L1220" s="116"/>
      <c r="M1220" s="116"/>
      <c r="N1220" s="116"/>
      <c r="O1220" s="110" t="s">
        <v>1210</v>
      </c>
      <c r="P1220" s="110" t="s">
        <v>1230</v>
      </c>
      <c r="Q1220" s="117"/>
      <c r="R1220" s="118"/>
      <c r="S1220" s="101" t="str">
        <f t="shared" si="20"/>
        <v>Ok</v>
      </c>
      <c r="T1220" s="6" t="str">
        <f>IFERROR(VLOOKUP(D1220,'[1]2020 год'!$C:$J,8,0),IFERROR(VLOOKUP(D1220,'[1]2020 год'!$C:$J,7,0),""))</f>
        <v/>
      </c>
    </row>
    <row r="1221" spans="1:20" ht="42.6" thickTop="1" thickBot="1" x14ac:dyDescent="0.3">
      <c r="A1221" s="114"/>
      <c r="B1221" s="115"/>
      <c r="C1221" s="115"/>
      <c r="D1221" s="115"/>
      <c r="E1221" s="125"/>
      <c r="F1221" s="109"/>
      <c r="G1221" s="110"/>
      <c r="H1221" s="110"/>
      <c r="I1221" s="111" t="s">
        <v>1333</v>
      </c>
      <c r="J1221" s="110" t="s">
        <v>1210</v>
      </c>
      <c r="K1221" s="110" t="s">
        <v>1230</v>
      </c>
      <c r="L1221" s="116"/>
      <c r="M1221" s="116"/>
      <c r="N1221" s="116"/>
      <c r="O1221" s="110" t="s">
        <v>1210</v>
      </c>
      <c r="P1221" s="110" t="s">
        <v>1230</v>
      </c>
      <c r="Q1221" s="117"/>
      <c r="R1221" s="118"/>
      <c r="S1221" s="101" t="str">
        <f t="shared" si="20"/>
        <v>Ok</v>
      </c>
      <c r="T1221" s="6" t="str">
        <f>IFERROR(VLOOKUP(D1221,'[1]2020 год'!$C:$J,8,0),IFERROR(VLOOKUP(D1221,'[1]2020 год'!$C:$J,7,0),""))</f>
        <v/>
      </c>
    </row>
    <row r="1222" spans="1:20" ht="42.6" thickTop="1" thickBot="1" x14ac:dyDescent="0.3">
      <c r="A1222" s="114"/>
      <c r="B1222" s="115"/>
      <c r="C1222" s="115"/>
      <c r="D1222" s="115"/>
      <c r="E1222" s="125"/>
      <c r="F1222" s="109"/>
      <c r="G1222" s="110"/>
      <c r="H1222" s="110"/>
      <c r="I1222" s="111" t="s">
        <v>1333</v>
      </c>
      <c r="J1222" s="110" t="s">
        <v>1210</v>
      </c>
      <c r="K1222" s="110" t="s">
        <v>1230</v>
      </c>
      <c r="L1222" s="116"/>
      <c r="M1222" s="116"/>
      <c r="N1222" s="116"/>
      <c r="O1222" s="110" t="s">
        <v>1210</v>
      </c>
      <c r="P1222" s="110" t="s">
        <v>1230</v>
      </c>
      <c r="Q1222" s="117"/>
      <c r="R1222" s="118"/>
      <c r="S1222" s="101" t="str">
        <f t="shared" si="20"/>
        <v>Ok</v>
      </c>
      <c r="T1222" s="6" t="str">
        <f>IFERROR(VLOOKUP(D1222,'[1]2020 год'!$C:$J,8,0),IFERROR(VLOOKUP(D1222,'[1]2020 год'!$C:$J,7,0),""))</f>
        <v/>
      </c>
    </row>
    <row r="1223" spans="1:20" ht="42.6" thickTop="1" thickBot="1" x14ac:dyDescent="0.3">
      <c r="A1223" s="114"/>
      <c r="B1223" s="115"/>
      <c r="C1223" s="115"/>
      <c r="D1223" s="115"/>
      <c r="E1223" s="125"/>
      <c r="F1223" s="109"/>
      <c r="G1223" s="110"/>
      <c r="H1223" s="110"/>
      <c r="I1223" s="111" t="s">
        <v>1333</v>
      </c>
      <c r="J1223" s="110" t="s">
        <v>1210</v>
      </c>
      <c r="K1223" s="110" t="s">
        <v>1230</v>
      </c>
      <c r="L1223" s="116"/>
      <c r="M1223" s="116"/>
      <c r="N1223" s="116"/>
      <c r="O1223" s="110" t="s">
        <v>1210</v>
      </c>
      <c r="P1223" s="110" t="s">
        <v>1230</v>
      </c>
      <c r="Q1223" s="117"/>
      <c r="R1223" s="118"/>
      <c r="S1223" s="101" t="str">
        <f t="shared" si="20"/>
        <v>Ok</v>
      </c>
      <c r="T1223" s="6" t="str">
        <f>IFERROR(VLOOKUP(D1223,'[1]2020 год'!$C:$J,8,0),IFERROR(VLOOKUP(D1223,'[1]2020 год'!$C:$J,7,0),""))</f>
        <v/>
      </c>
    </row>
    <row r="1224" spans="1:20" ht="42.6" thickTop="1" thickBot="1" x14ac:dyDescent="0.3">
      <c r="A1224" s="114"/>
      <c r="B1224" s="115"/>
      <c r="C1224" s="115"/>
      <c r="D1224" s="115"/>
      <c r="E1224" s="125"/>
      <c r="F1224" s="109"/>
      <c r="G1224" s="110"/>
      <c r="H1224" s="110"/>
      <c r="I1224" s="111" t="s">
        <v>1333</v>
      </c>
      <c r="J1224" s="110" t="s">
        <v>1210</v>
      </c>
      <c r="K1224" s="110" t="s">
        <v>1230</v>
      </c>
      <c r="L1224" s="116"/>
      <c r="M1224" s="116"/>
      <c r="N1224" s="116"/>
      <c r="O1224" s="110" t="s">
        <v>1210</v>
      </c>
      <c r="P1224" s="110" t="s">
        <v>1230</v>
      </c>
      <c r="Q1224" s="117"/>
      <c r="R1224" s="118"/>
      <c r="S1224" s="101" t="str">
        <f t="shared" si="20"/>
        <v>Ok</v>
      </c>
      <c r="T1224" s="6" t="str">
        <f>IFERROR(VLOOKUP(D1224,'[1]2020 год'!$C:$J,8,0),IFERROR(VLOOKUP(D1224,'[1]2020 год'!$C:$J,7,0),""))</f>
        <v/>
      </c>
    </row>
    <row r="1225" spans="1:20" ht="42.6" thickTop="1" thickBot="1" x14ac:dyDescent="0.3">
      <c r="A1225" s="114"/>
      <c r="B1225" s="115"/>
      <c r="C1225" s="115"/>
      <c r="D1225" s="115"/>
      <c r="E1225" s="125"/>
      <c r="F1225" s="109"/>
      <c r="G1225" s="110"/>
      <c r="H1225" s="110"/>
      <c r="I1225" s="111" t="s">
        <v>1333</v>
      </c>
      <c r="J1225" s="110" t="s">
        <v>1210</v>
      </c>
      <c r="K1225" s="110" t="s">
        <v>1230</v>
      </c>
      <c r="L1225" s="116"/>
      <c r="M1225" s="116"/>
      <c r="N1225" s="116"/>
      <c r="O1225" s="110" t="s">
        <v>1210</v>
      </c>
      <c r="P1225" s="110" t="s">
        <v>1230</v>
      </c>
      <c r="Q1225" s="117"/>
      <c r="R1225" s="118"/>
      <c r="S1225" s="101" t="str">
        <f t="shared" si="20"/>
        <v>Ok</v>
      </c>
      <c r="T1225" s="6" t="str">
        <f>IFERROR(VLOOKUP(D1225,'[1]2020 год'!$C:$J,8,0),IFERROR(VLOOKUP(D1225,'[1]2020 год'!$C:$J,7,0),""))</f>
        <v/>
      </c>
    </row>
    <row r="1226" spans="1:20" ht="42.6" thickTop="1" thickBot="1" x14ac:dyDescent="0.3">
      <c r="A1226" s="114"/>
      <c r="B1226" s="115"/>
      <c r="C1226" s="115"/>
      <c r="D1226" s="115"/>
      <c r="E1226" s="125"/>
      <c r="F1226" s="109"/>
      <c r="G1226" s="110"/>
      <c r="H1226" s="110"/>
      <c r="I1226" s="111" t="s">
        <v>1333</v>
      </c>
      <c r="J1226" s="110" t="s">
        <v>1210</v>
      </c>
      <c r="K1226" s="110" t="s">
        <v>1230</v>
      </c>
      <c r="L1226" s="116"/>
      <c r="M1226" s="116"/>
      <c r="N1226" s="116"/>
      <c r="O1226" s="110" t="s">
        <v>1210</v>
      </c>
      <c r="P1226" s="110" t="s">
        <v>1230</v>
      </c>
      <c r="Q1226" s="117"/>
      <c r="R1226" s="118"/>
      <c r="S1226" s="101" t="str">
        <f t="shared" ref="S1226:S1289" si="21">IF(F1226="Да",IF(G1226="Не выбрано","Не выбрано расписание",IF(AND(J1226&lt;&gt;"Да",J1226&lt;&gt;"Нет",K1226&lt;&gt;"Да",K1226&lt;&gt;"Нет",O1226&lt;&gt;"Да",O1226&lt;&gt;"Нет",P1226&lt;&gt;"Да",P1226&lt;&gt;"Нет"),"Не выбраны Да/Нет в подтверждении тарифа",IF(AND(OR(J1226="Нет",K1226="Нет",O1226="Нет",P1226="Нет"),Q1226=""),"Не заполнен Комментарий при выборе Нет в тарифе","Ok"))),"Ok")</f>
        <v>Ok</v>
      </c>
      <c r="T1226" s="6" t="str">
        <f>IFERROR(VLOOKUP(D1226,'[1]2020 год'!$C:$J,8,0),IFERROR(VLOOKUP(D1226,'[1]2020 год'!$C:$J,7,0),""))</f>
        <v/>
      </c>
    </row>
    <row r="1227" spans="1:20" ht="42.6" thickTop="1" thickBot="1" x14ac:dyDescent="0.3">
      <c r="A1227" s="114"/>
      <c r="B1227" s="115"/>
      <c r="C1227" s="115"/>
      <c r="D1227" s="115"/>
      <c r="E1227" s="125"/>
      <c r="F1227" s="109"/>
      <c r="G1227" s="110"/>
      <c r="H1227" s="110"/>
      <c r="I1227" s="111" t="s">
        <v>1333</v>
      </c>
      <c r="J1227" s="110" t="s">
        <v>1210</v>
      </c>
      <c r="K1227" s="110" t="s">
        <v>1230</v>
      </c>
      <c r="L1227" s="116"/>
      <c r="M1227" s="116"/>
      <c r="N1227" s="116"/>
      <c r="O1227" s="110" t="s">
        <v>1210</v>
      </c>
      <c r="P1227" s="110" t="s">
        <v>1230</v>
      </c>
      <c r="Q1227" s="117"/>
      <c r="R1227" s="118"/>
      <c r="S1227" s="101" t="str">
        <f t="shared" si="21"/>
        <v>Ok</v>
      </c>
      <c r="T1227" s="6" t="str">
        <f>IFERROR(VLOOKUP(D1227,'[1]2020 год'!$C:$J,8,0),IFERROR(VLOOKUP(D1227,'[1]2020 год'!$C:$J,7,0),""))</f>
        <v/>
      </c>
    </row>
    <row r="1228" spans="1:20" ht="42.6" thickTop="1" thickBot="1" x14ac:dyDescent="0.3">
      <c r="A1228" s="114"/>
      <c r="B1228" s="115"/>
      <c r="C1228" s="115"/>
      <c r="D1228" s="115"/>
      <c r="E1228" s="125"/>
      <c r="F1228" s="109"/>
      <c r="G1228" s="110"/>
      <c r="H1228" s="110"/>
      <c r="I1228" s="111" t="s">
        <v>1333</v>
      </c>
      <c r="J1228" s="110" t="s">
        <v>1210</v>
      </c>
      <c r="K1228" s="110" t="s">
        <v>1230</v>
      </c>
      <c r="L1228" s="116"/>
      <c r="M1228" s="116"/>
      <c r="N1228" s="116"/>
      <c r="O1228" s="110" t="s">
        <v>1210</v>
      </c>
      <c r="P1228" s="110" t="s">
        <v>1230</v>
      </c>
      <c r="Q1228" s="117"/>
      <c r="R1228" s="118"/>
      <c r="S1228" s="101" t="str">
        <f t="shared" si="21"/>
        <v>Ok</v>
      </c>
      <c r="T1228" s="6" t="str">
        <f>IFERROR(VLOOKUP(D1228,'[1]2020 год'!$C:$J,8,0),IFERROR(VLOOKUP(D1228,'[1]2020 год'!$C:$J,7,0),""))</f>
        <v/>
      </c>
    </row>
    <row r="1229" spans="1:20" ht="42.6" thickTop="1" thickBot="1" x14ac:dyDescent="0.3">
      <c r="A1229" s="114"/>
      <c r="B1229" s="115"/>
      <c r="C1229" s="115"/>
      <c r="D1229" s="115"/>
      <c r="E1229" s="125"/>
      <c r="F1229" s="109"/>
      <c r="G1229" s="110"/>
      <c r="H1229" s="110"/>
      <c r="I1229" s="111" t="s">
        <v>1333</v>
      </c>
      <c r="J1229" s="110" t="s">
        <v>1210</v>
      </c>
      <c r="K1229" s="110" t="s">
        <v>1230</v>
      </c>
      <c r="L1229" s="116"/>
      <c r="M1229" s="116"/>
      <c r="N1229" s="116"/>
      <c r="O1229" s="110" t="s">
        <v>1210</v>
      </c>
      <c r="P1229" s="110" t="s">
        <v>1230</v>
      </c>
      <c r="Q1229" s="117"/>
      <c r="R1229" s="118"/>
      <c r="S1229" s="101" t="str">
        <f t="shared" si="21"/>
        <v>Ok</v>
      </c>
      <c r="T1229" s="6" t="str">
        <f>IFERROR(VLOOKUP(D1229,'[1]2020 год'!$C:$J,8,0),IFERROR(VLOOKUP(D1229,'[1]2020 год'!$C:$J,7,0),""))</f>
        <v/>
      </c>
    </row>
    <row r="1230" spans="1:20" ht="42.6" thickTop="1" thickBot="1" x14ac:dyDescent="0.3">
      <c r="A1230" s="114"/>
      <c r="B1230" s="115"/>
      <c r="C1230" s="115"/>
      <c r="D1230" s="115"/>
      <c r="E1230" s="125"/>
      <c r="F1230" s="109"/>
      <c r="G1230" s="110"/>
      <c r="H1230" s="110"/>
      <c r="I1230" s="111" t="s">
        <v>1333</v>
      </c>
      <c r="J1230" s="110" t="s">
        <v>1210</v>
      </c>
      <c r="K1230" s="110" t="s">
        <v>1230</v>
      </c>
      <c r="L1230" s="116"/>
      <c r="M1230" s="116"/>
      <c r="N1230" s="116"/>
      <c r="O1230" s="110" t="s">
        <v>1210</v>
      </c>
      <c r="P1230" s="110" t="s">
        <v>1230</v>
      </c>
      <c r="Q1230" s="117"/>
      <c r="R1230" s="118"/>
      <c r="S1230" s="101" t="str">
        <f t="shared" si="21"/>
        <v>Ok</v>
      </c>
      <c r="T1230" s="6" t="str">
        <f>IFERROR(VLOOKUP(D1230,'[1]2020 год'!$C:$J,8,0),IFERROR(VLOOKUP(D1230,'[1]2020 год'!$C:$J,7,0),""))</f>
        <v/>
      </c>
    </row>
    <row r="1231" spans="1:20" ht="42.6" thickTop="1" thickBot="1" x14ac:dyDescent="0.3">
      <c r="A1231" s="114"/>
      <c r="B1231" s="115"/>
      <c r="C1231" s="115"/>
      <c r="D1231" s="115"/>
      <c r="E1231" s="125"/>
      <c r="F1231" s="109"/>
      <c r="G1231" s="110"/>
      <c r="H1231" s="110"/>
      <c r="I1231" s="111" t="s">
        <v>1333</v>
      </c>
      <c r="J1231" s="110" t="s">
        <v>1210</v>
      </c>
      <c r="K1231" s="110" t="s">
        <v>1230</v>
      </c>
      <c r="L1231" s="116"/>
      <c r="M1231" s="116"/>
      <c r="N1231" s="116"/>
      <c r="O1231" s="110" t="s">
        <v>1210</v>
      </c>
      <c r="P1231" s="110" t="s">
        <v>1230</v>
      </c>
      <c r="Q1231" s="117"/>
      <c r="R1231" s="118"/>
      <c r="S1231" s="101" t="str">
        <f t="shared" si="21"/>
        <v>Ok</v>
      </c>
      <c r="T1231" s="6" t="str">
        <f>IFERROR(VLOOKUP(D1231,'[1]2020 год'!$C:$J,8,0),IFERROR(VLOOKUP(D1231,'[1]2020 год'!$C:$J,7,0),""))</f>
        <v/>
      </c>
    </row>
    <row r="1232" spans="1:20" ht="42.6" thickTop="1" thickBot="1" x14ac:dyDescent="0.3">
      <c r="A1232" s="114"/>
      <c r="B1232" s="115"/>
      <c r="C1232" s="115"/>
      <c r="D1232" s="115"/>
      <c r="E1232" s="125"/>
      <c r="F1232" s="109"/>
      <c r="G1232" s="110"/>
      <c r="H1232" s="110"/>
      <c r="I1232" s="111" t="s">
        <v>1333</v>
      </c>
      <c r="J1232" s="110" t="s">
        <v>1210</v>
      </c>
      <c r="K1232" s="110" t="s">
        <v>1230</v>
      </c>
      <c r="L1232" s="116"/>
      <c r="M1232" s="116"/>
      <c r="N1232" s="116"/>
      <c r="O1232" s="110" t="s">
        <v>1210</v>
      </c>
      <c r="P1232" s="110" t="s">
        <v>1230</v>
      </c>
      <c r="Q1232" s="117"/>
      <c r="R1232" s="118"/>
      <c r="S1232" s="101" t="str">
        <f t="shared" si="21"/>
        <v>Ok</v>
      </c>
      <c r="T1232" s="6" t="str">
        <f>IFERROR(VLOOKUP(D1232,'[1]2020 год'!$C:$J,8,0),IFERROR(VLOOKUP(D1232,'[1]2020 год'!$C:$J,7,0),""))</f>
        <v/>
      </c>
    </row>
    <row r="1233" spans="1:20" ht="42.6" thickTop="1" thickBot="1" x14ac:dyDescent="0.3">
      <c r="A1233" s="114"/>
      <c r="B1233" s="115"/>
      <c r="C1233" s="115"/>
      <c r="D1233" s="115"/>
      <c r="E1233" s="125"/>
      <c r="F1233" s="109"/>
      <c r="G1233" s="110"/>
      <c r="H1233" s="110"/>
      <c r="I1233" s="111" t="s">
        <v>1333</v>
      </c>
      <c r="J1233" s="110" t="s">
        <v>1210</v>
      </c>
      <c r="K1233" s="110" t="s">
        <v>1230</v>
      </c>
      <c r="L1233" s="116"/>
      <c r="M1233" s="116"/>
      <c r="N1233" s="116"/>
      <c r="O1233" s="110" t="s">
        <v>1210</v>
      </c>
      <c r="P1233" s="110" t="s">
        <v>1230</v>
      </c>
      <c r="Q1233" s="117"/>
      <c r="R1233" s="118"/>
      <c r="S1233" s="101" t="str">
        <f t="shared" si="21"/>
        <v>Ok</v>
      </c>
      <c r="T1233" s="6" t="str">
        <f>IFERROR(VLOOKUP(D1233,'[1]2020 год'!$C:$J,8,0),IFERROR(VLOOKUP(D1233,'[1]2020 год'!$C:$J,7,0),""))</f>
        <v/>
      </c>
    </row>
    <row r="1234" spans="1:20" ht="42.6" thickTop="1" thickBot="1" x14ac:dyDescent="0.3">
      <c r="A1234" s="114"/>
      <c r="B1234" s="115"/>
      <c r="C1234" s="115"/>
      <c r="D1234" s="115"/>
      <c r="E1234" s="125"/>
      <c r="F1234" s="109"/>
      <c r="G1234" s="110"/>
      <c r="H1234" s="110"/>
      <c r="I1234" s="111" t="s">
        <v>1333</v>
      </c>
      <c r="J1234" s="110" t="s">
        <v>1210</v>
      </c>
      <c r="K1234" s="110" t="s">
        <v>1230</v>
      </c>
      <c r="L1234" s="116"/>
      <c r="M1234" s="116"/>
      <c r="N1234" s="116"/>
      <c r="O1234" s="110" t="s">
        <v>1210</v>
      </c>
      <c r="P1234" s="110" t="s">
        <v>1230</v>
      </c>
      <c r="Q1234" s="117"/>
      <c r="R1234" s="118"/>
      <c r="S1234" s="101" t="str">
        <f t="shared" si="21"/>
        <v>Ok</v>
      </c>
      <c r="T1234" s="6" t="str">
        <f>IFERROR(VLOOKUP(D1234,'[1]2020 год'!$C:$J,8,0),IFERROR(VLOOKUP(D1234,'[1]2020 год'!$C:$J,7,0),""))</f>
        <v/>
      </c>
    </row>
    <row r="1235" spans="1:20" ht="42.6" thickTop="1" thickBot="1" x14ac:dyDescent="0.3">
      <c r="A1235" s="114"/>
      <c r="B1235" s="115"/>
      <c r="C1235" s="115"/>
      <c r="D1235" s="115"/>
      <c r="E1235" s="125"/>
      <c r="F1235" s="109"/>
      <c r="G1235" s="110"/>
      <c r="H1235" s="110"/>
      <c r="I1235" s="111" t="s">
        <v>1333</v>
      </c>
      <c r="J1235" s="110" t="s">
        <v>1210</v>
      </c>
      <c r="K1235" s="110" t="s">
        <v>1230</v>
      </c>
      <c r="L1235" s="116"/>
      <c r="M1235" s="116"/>
      <c r="N1235" s="116"/>
      <c r="O1235" s="110" t="s">
        <v>1210</v>
      </c>
      <c r="P1235" s="110" t="s">
        <v>1230</v>
      </c>
      <c r="Q1235" s="117"/>
      <c r="R1235" s="118"/>
      <c r="S1235" s="101" t="str">
        <f t="shared" si="21"/>
        <v>Ok</v>
      </c>
      <c r="T1235" s="6" t="str">
        <f>IFERROR(VLOOKUP(D1235,'[1]2020 год'!$C:$J,8,0),IFERROR(VLOOKUP(D1235,'[1]2020 год'!$C:$J,7,0),""))</f>
        <v/>
      </c>
    </row>
    <row r="1236" spans="1:20" ht="42.6" thickTop="1" thickBot="1" x14ac:dyDescent="0.3">
      <c r="A1236" s="114"/>
      <c r="B1236" s="115"/>
      <c r="C1236" s="115"/>
      <c r="D1236" s="115"/>
      <c r="E1236" s="125"/>
      <c r="F1236" s="109"/>
      <c r="G1236" s="110"/>
      <c r="H1236" s="110"/>
      <c r="I1236" s="111" t="s">
        <v>1333</v>
      </c>
      <c r="J1236" s="110" t="s">
        <v>1210</v>
      </c>
      <c r="K1236" s="110" t="s">
        <v>1230</v>
      </c>
      <c r="L1236" s="116"/>
      <c r="M1236" s="116"/>
      <c r="N1236" s="116"/>
      <c r="O1236" s="110" t="s">
        <v>1210</v>
      </c>
      <c r="P1236" s="110" t="s">
        <v>1230</v>
      </c>
      <c r="Q1236" s="117"/>
      <c r="R1236" s="118"/>
      <c r="S1236" s="101" t="str">
        <f t="shared" si="21"/>
        <v>Ok</v>
      </c>
      <c r="T1236" s="6" t="str">
        <f>IFERROR(VLOOKUP(D1236,'[1]2020 год'!$C:$J,8,0),IFERROR(VLOOKUP(D1236,'[1]2020 год'!$C:$J,7,0),""))</f>
        <v/>
      </c>
    </row>
    <row r="1237" spans="1:20" ht="42.6" thickTop="1" thickBot="1" x14ac:dyDescent="0.3">
      <c r="A1237" s="114"/>
      <c r="B1237" s="115"/>
      <c r="C1237" s="115"/>
      <c r="D1237" s="115"/>
      <c r="E1237" s="125"/>
      <c r="F1237" s="109"/>
      <c r="G1237" s="110"/>
      <c r="H1237" s="110"/>
      <c r="I1237" s="111" t="s">
        <v>1333</v>
      </c>
      <c r="J1237" s="110" t="s">
        <v>1210</v>
      </c>
      <c r="K1237" s="110" t="s">
        <v>1230</v>
      </c>
      <c r="L1237" s="116"/>
      <c r="M1237" s="116"/>
      <c r="N1237" s="116"/>
      <c r="O1237" s="110" t="s">
        <v>1210</v>
      </c>
      <c r="P1237" s="110" t="s">
        <v>1230</v>
      </c>
      <c r="Q1237" s="117"/>
      <c r="R1237" s="118"/>
      <c r="S1237" s="101" t="str">
        <f t="shared" si="21"/>
        <v>Ok</v>
      </c>
      <c r="T1237" s="6" t="str">
        <f>IFERROR(VLOOKUP(D1237,'[1]2020 год'!$C:$J,8,0),IFERROR(VLOOKUP(D1237,'[1]2020 год'!$C:$J,7,0),""))</f>
        <v/>
      </c>
    </row>
    <row r="1238" spans="1:20" ht="42.6" thickTop="1" thickBot="1" x14ac:dyDescent="0.3">
      <c r="A1238" s="114"/>
      <c r="B1238" s="115"/>
      <c r="C1238" s="115"/>
      <c r="D1238" s="115"/>
      <c r="E1238" s="125"/>
      <c r="F1238" s="109"/>
      <c r="G1238" s="110"/>
      <c r="H1238" s="110"/>
      <c r="I1238" s="111" t="s">
        <v>1333</v>
      </c>
      <c r="J1238" s="110" t="s">
        <v>1210</v>
      </c>
      <c r="K1238" s="110" t="s">
        <v>1230</v>
      </c>
      <c r="L1238" s="116"/>
      <c r="M1238" s="116"/>
      <c r="N1238" s="116"/>
      <c r="O1238" s="110" t="s">
        <v>1210</v>
      </c>
      <c r="P1238" s="110" t="s">
        <v>1230</v>
      </c>
      <c r="Q1238" s="117"/>
      <c r="R1238" s="118"/>
      <c r="S1238" s="101" t="str">
        <f t="shared" si="21"/>
        <v>Ok</v>
      </c>
      <c r="T1238" s="6" t="str">
        <f>IFERROR(VLOOKUP(D1238,'[1]2020 год'!$C:$J,8,0),IFERROR(VLOOKUP(D1238,'[1]2020 год'!$C:$J,7,0),""))</f>
        <v/>
      </c>
    </row>
    <row r="1239" spans="1:20" ht="42.6" thickTop="1" thickBot="1" x14ac:dyDescent="0.3">
      <c r="A1239" s="114"/>
      <c r="B1239" s="115"/>
      <c r="C1239" s="115"/>
      <c r="D1239" s="115"/>
      <c r="E1239" s="125"/>
      <c r="F1239" s="109"/>
      <c r="G1239" s="110"/>
      <c r="H1239" s="110"/>
      <c r="I1239" s="111" t="s">
        <v>1333</v>
      </c>
      <c r="J1239" s="110" t="s">
        <v>1210</v>
      </c>
      <c r="K1239" s="110" t="s">
        <v>1230</v>
      </c>
      <c r="L1239" s="116"/>
      <c r="M1239" s="116"/>
      <c r="N1239" s="116"/>
      <c r="O1239" s="110" t="s">
        <v>1210</v>
      </c>
      <c r="P1239" s="110" t="s">
        <v>1230</v>
      </c>
      <c r="Q1239" s="117"/>
      <c r="R1239" s="118"/>
      <c r="S1239" s="101" t="str">
        <f t="shared" si="21"/>
        <v>Ok</v>
      </c>
      <c r="T1239" s="6" t="str">
        <f>IFERROR(VLOOKUP(D1239,'[1]2020 год'!$C:$J,8,0),IFERROR(VLOOKUP(D1239,'[1]2020 год'!$C:$J,7,0),""))</f>
        <v/>
      </c>
    </row>
    <row r="1240" spans="1:20" ht="42.6" thickTop="1" thickBot="1" x14ac:dyDescent="0.3">
      <c r="A1240" s="114"/>
      <c r="B1240" s="115"/>
      <c r="C1240" s="115"/>
      <c r="D1240" s="115"/>
      <c r="E1240" s="125"/>
      <c r="F1240" s="109"/>
      <c r="G1240" s="110"/>
      <c r="H1240" s="110"/>
      <c r="I1240" s="111" t="s">
        <v>1333</v>
      </c>
      <c r="J1240" s="110" t="s">
        <v>1210</v>
      </c>
      <c r="K1240" s="110" t="s">
        <v>1230</v>
      </c>
      <c r="L1240" s="116"/>
      <c r="M1240" s="116"/>
      <c r="N1240" s="116"/>
      <c r="O1240" s="110" t="s">
        <v>1210</v>
      </c>
      <c r="P1240" s="110" t="s">
        <v>1230</v>
      </c>
      <c r="Q1240" s="117"/>
      <c r="R1240" s="118"/>
      <c r="S1240" s="101" t="str">
        <f t="shared" si="21"/>
        <v>Ok</v>
      </c>
      <c r="T1240" s="6" t="str">
        <f>IFERROR(VLOOKUP(D1240,'[1]2020 год'!$C:$J,8,0),IFERROR(VLOOKUP(D1240,'[1]2020 год'!$C:$J,7,0),""))</f>
        <v/>
      </c>
    </row>
    <row r="1241" spans="1:20" ht="42.6" thickTop="1" thickBot="1" x14ac:dyDescent="0.3">
      <c r="A1241" s="114"/>
      <c r="B1241" s="115"/>
      <c r="C1241" s="115"/>
      <c r="D1241" s="115"/>
      <c r="E1241" s="125"/>
      <c r="F1241" s="109"/>
      <c r="G1241" s="110"/>
      <c r="H1241" s="110"/>
      <c r="I1241" s="111" t="s">
        <v>1333</v>
      </c>
      <c r="J1241" s="110" t="s">
        <v>1210</v>
      </c>
      <c r="K1241" s="110" t="s">
        <v>1230</v>
      </c>
      <c r="L1241" s="116"/>
      <c r="M1241" s="116"/>
      <c r="N1241" s="116"/>
      <c r="O1241" s="110" t="s">
        <v>1210</v>
      </c>
      <c r="P1241" s="110" t="s">
        <v>1230</v>
      </c>
      <c r="Q1241" s="117"/>
      <c r="R1241" s="118"/>
      <c r="S1241" s="101" t="str">
        <f t="shared" si="21"/>
        <v>Ok</v>
      </c>
      <c r="T1241" s="6" t="str">
        <f>IFERROR(VLOOKUP(D1241,'[1]2020 год'!$C:$J,8,0),IFERROR(VLOOKUP(D1241,'[1]2020 год'!$C:$J,7,0),""))</f>
        <v/>
      </c>
    </row>
    <row r="1242" spans="1:20" ht="42.6" thickTop="1" thickBot="1" x14ac:dyDescent="0.3">
      <c r="A1242" s="114"/>
      <c r="B1242" s="115"/>
      <c r="C1242" s="115"/>
      <c r="D1242" s="115"/>
      <c r="E1242" s="125"/>
      <c r="F1242" s="109"/>
      <c r="G1242" s="110"/>
      <c r="H1242" s="110"/>
      <c r="I1242" s="111" t="s">
        <v>1333</v>
      </c>
      <c r="J1242" s="110" t="s">
        <v>1210</v>
      </c>
      <c r="K1242" s="110" t="s">
        <v>1230</v>
      </c>
      <c r="L1242" s="116"/>
      <c r="M1242" s="116"/>
      <c r="N1242" s="116"/>
      <c r="O1242" s="110" t="s">
        <v>1210</v>
      </c>
      <c r="P1242" s="110" t="s">
        <v>1230</v>
      </c>
      <c r="Q1242" s="117"/>
      <c r="R1242" s="118"/>
      <c r="S1242" s="101" t="str">
        <f t="shared" si="21"/>
        <v>Ok</v>
      </c>
      <c r="T1242" s="6" t="str">
        <f>IFERROR(VLOOKUP(D1242,'[1]2020 год'!$C:$J,8,0),IFERROR(VLOOKUP(D1242,'[1]2020 год'!$C:$J,7,0),""))</f>
        <v/>
      </c>
    </row>
    <row r="1243" spans="1:20" ht="42.6" thickTop="1" thickBot="1" x14ac:dyDescent="0.3">
      <c r="A1243" s="114"/>
      <c r="B1243" s="115"/>
      <c r="C1243" s="115"/>
      <c r="D1243" s="115"/>
      <c r="E1243" s="125"/>
      <c r="F1243" s="109"/>
      <c r="G1243" s="110"/>
      <c r="H1243" s="110"/>
      <c r="I1243" s="111" t="s">
        <v>1333</v>
      </c>
      <c r="J1243" s="110" t="s">
        <v>1210</v>
      </c>
      <c r="K1243" s="110" t="s">
        <v>1230</v>
      </c>
      <c r="L1243" s="116"/>
      <c r="M1243" s="116"/>
      <c r="N1243" s="116"/>
      <c r="O1243" s="110" t="s">
        <v>1210</v>
      </c>
      <c r="P1243" s="110" t="s">
        <v>1230</v>
      </c>
      <c r="Q1243" s="117"/>
      <c r="R1243" s="118"/>
      <c r="S1243" s="101" t="str">
        <f t="shared" si="21"/>
        <v>Ok</v>
      </c>
      <c r="T1243" s="6" t="str">
        <f>IFERROR(VLOOKUP(D1243,'[1]2020 год'!$C:$J,8,0),IFERROR(VLOOKUP(D1243,'[1]2020 год'!$C:$J,7,0),""))</f>
        <v/>
      </c>
    </row>
    <row r="1244" spans="1:20" ht="42.6" thickTop="1" thickBot="1" x14ac:dyDescent="0.3">
      <c r="A1244" s="114"/>
      <c r="B1244" s="115"/>
      <c r="C1244" s="115"/>
      <c r="D1244" s="115"/>
      <c r="E1244" s="125"/>
      <c r="F1244" s="109"/>
      <c r="G1244" s="110"/>
      <c r="H1244" s="110"/>
      <c r="I1244" s="111" t="s">
        <v>1333</v>
      </c>
      <c r="J1244" s="110" t="s">
        <v>1210</v>
      </c>
      <c r="K1244" s="110" t="s">
        <v>1230</v>
      </c>
      <c r="L1244" s="116"/>
      <c r="M1244" s="116"/>
      <c r="N1244" s="116"/>
      <c r="O1244" s="110" t="s">
        <v>1210</v>
      </c>
      <c r="P1244" s="110" t="s">
        <v>1230</v>
      </c>
      <c r="Q1244" s="117"/>
      <c r="R1244" s="118"/>
      <c r="S1244" s="101" t="str">
        <f t="shared" si="21"/>
        <v>Ok</v>
      </c>
      <c r="T1244" s="6" t="str">
        <f>IFERROR(VLOOKUP(D1244,'[1]2020 год'!$C:$J,8,0),IFERROR(VLOOKUP(D1244,'[1]2020 год'!$C:$J,7,0),""))</f>
        <v/>
      </c>
    </row>
    <row r="1245" spans="1:20" ht="42.6" thickTop="1" thickBot="1" x14ac:dyDescent="0.3">
      <c r="A1245" s="114"/>
      <c r="B1245" s="115"/>
      <c r="C1245" s="115"/>
      <c r="D1245" s="115"/>
      <c r="E1245" s="125"/>
      <c r="F1245" s="109"/>
      <c r="G1245" s="110"/>
      <c r="H1245" s="110"/>
      <c r="I1245" s="111" t="s">
        <v>1333</v>
      </c>
      <c r="J1245" s="110" t="s">
        <v>1210</v>
      </c>
      <c r="K1245" s="110" t="s">
        <v>1230</v>
      </c>
      <c r="L1245" s="116"/>
      <c r="M1245" s="116"/>
      <c r="N1245" s="116"/>
      <c r="O1245" s="110" t="s">
        <v>1210</v>
      </c>
      <c r="P1245" s="110" t="s">
        <v>1230</v>
      </c>
      <c r="Q1245" s="117"/>
      <c r="R1245" s="118"/>
      <c r="S1245" s="101" t="str">
        <f t="shared" si="21"/>
        <v>Ok</v>
      </c>
      <c r="T1245" s="6" t="str">
        <f>IFERROR(VLOOKUP(D1245,'[1]2020 год'!$C:$J,8,0),IFERROR(VLOOKUP(D1245,'[1]2020 год'!$C:$J,7,0),""))</f>
        <v/>
      </c>
    </row>
    <row r="1246" spans="1:20" ht="42.6" thickTop="1" thickBot="1" x14ac:dyDescent="0.3">
      <c r="A1246" s="114"/>
      <c r="B1246" s="115"/>
      <c r="C1246" s="115"/>
      <c r="D1246" s="115"/>
      <c r="E1246" s="125"/>
      <c r="F1246" s="109"/>
      <c r="G1246" s="110"/>
      <c r="H1246" s="110"/>
      <c r="I1246" s="111" t="s">
        <v>1333</v>
      </c>
      <c r="J1246" s="110" t="s">
        <v>1210</v>
      </c>
      <c r="K1246" s="110" t="s">
        <v>1230</v>
      </c>
      <c r="L1246" s="116"/>
      <c r="M1246" s="116"/>
      <c r="N1246" s="116"/>
      <c r="O1246" s="110" t="s">
        <v>1210</v>
      </c>
      <c r="P1246" s="110" t="s">
        <v>1230</v>
      </c>
      <c r="Q1246" s="117"/>
      <c r="R1246" s="118"/>
      <c r="S1246" s="101" t="str">
        <f t="shared" si="21"/>
        <v>Ok</v>
      </c>
      <c r="T1246" s="6" t="str">
        <f>IFERROR(VLOOKUP(D1246,'[1]2020 год'!$C:$J,8,0),IFERROR(VLOOKUP(D1246,'[1]2020 год'!$C:$J,7,0),""))</f>
        <v/>
      </c>
    </row>
    <row r="1247" spans="1:20" ht="42.6" thickTop="1" thickBot="1" x14ac:dyDescent="0.3">
      <c r="A1247" s="114"/>
      <c r="B1247" s="115"/>
      <c r="C1247" s="115"/>
      <c r="D1247" s="115"/>
      <c r="E1247" s="125"/>
      <c r="F1247" s="109"/>
      <c r="G1247" s="110"/>
      <c r="H1247" s="110"/>
      <c r="I1247" s="111" t="s">
        <v>1333</v>
      </c>
      <c r="J1247" s="110" t="s">
        <v>1210</v>
      </c>
      <c r="K1247" s="110" t="s">
        <v>1230</v>
      </c>
      <c r="L1247" s="116"/>
      <c r="M1247" s="116"/>
      <c r="N1247" s="116"/>
      <c r="O1247" s="110" t="s">
        <v>1210</v>
      </c>
      <c r="P1247" s="110" t="s">
        <v>1230</v>
      </c>
      <c r="Q1247" s="117"/>
      <c r="R1247" s="118"/>
      <c r="S1247" s="101" t="str">
        <f t="shared" si="21"/>
        <v>Ok</v>
      </c>
      <c r="T1247" s="6" t="str">
        <f>IFERROR(VLOOKUP(D1247,'[1]2020 год'!$C:$J,8,0),IFERROR(VLOOKUP(D1247,'[1]2020 год'!$C:$J,7,0),""))</f>
        <v/>
      </c>
    </row>
    <row r="1248" spans="1:20" ht="42.6" thickTop="1" thickBot="1" x14ac:dyDescent="0.3">
      <c r="A1248" s="114"/>
      <c r="B1248" s="115"/>
      <c r="C1248" s="115"/>
      <c r="D1248" s="115"/>
      <c r="E1248" s="125"/>
      <c r="F1248" s="109"/>
      <c r="G1248" s="110"/>
      <c r="H1248" s="110"/>
      <c r="I1248" s="111" t="s">
        <v>1333</v>
      </c>
      <c r="J1248" s="110" t="s">
        <v>1210</v>
      </c>
      <c r="K1248" s="110" t="s">
        <v>1230</v>
      </c>
      <c r="L1248" s="116"/>
      <c r="M1248" s="116"/>
      <c r="N1248" s="116"/>
      <c r="O1248" s="110" t="s">
        <v>1210</v>
      </c>
      <c r="P1248" s="110" t="s">
        <v>1230</v>
      </c>
      <c r="Q1248" s="117"/>
      <c r="R1248" s="118"/>
      <c r="S1248" s="101" t="str">
        <f t="shared" si="21"/>
        <v>Ok</v>
      </c>
      <c r="T1248" s="6" t="str">
        <f>IFERROR(VLOOKUP(D1248,'[1]2020 год'!$C:$J,8,0),IFERROR(VLOOKUP(D1248,'[1]2020 год'!$C:$J,7,0),""))</f>
        <v/>
      </c>
    </row>
    <row r="1249" spans="1:20" ht="42.6" thickTop="1" thickBot="1" x14ac:dyDescent="0.3">
      <c r="A1249" s="114"/>
      <c r="B1249" s="115"/>
      <c r="C1249" s="115"/>
      <c r="D1249" s="115"/>
      <c r="E1249" s="125"/>
      <c r="F1249" s="109"/>
      <c r="G1249" s="110"/>
      <c r="H1249" s="110"/>
      <c r="I1249" s="111" t="s">
        <v>1333</v>
      </c>
      <c r="J1249" s="110" t="s">
        <v>1210</v>
      </c>
      <c r="K1249" s="110" t="s">
        <v>1230</v>
      </c>
      <c r="L1249" s="116"/>
      <c r="M1249" s="116"/>
      <c r="N1249" s="116"/>
      <c r="O1249" s="110" t="s">
        <v>1210</v>
      </c>
      <c r="P1249" s="110" t="s">
        <v>1230</v>
      </c>
      <c r="Q1249" s="117"/>
      <c r="R1249" s="118"/>
      <c r="S1249" s="101" t="str">
        <f t="shared" si="21"/>
        <v>Ok</v>
      </c>
      <c r="T1249" s="6" t="str">
        <f>IFERROR(VLOOKUP(D1249,'[1]2020 год'!$C:$J,8,0),IFERROR(VLOOKUP(D1249,'[1]2020 год'!$C:$J,7,0),""))</f>
        <v/>
      </c>
    </row>
    <row r="1250" spans="1:20" ht="42.6" thickTop="1" thickBot="1" x14ac:dyDescent="0.3">
      <c r="A1250" s="114"/>
      <c r="B1250" s="115"/>
      <c r="C1250" s="115"/>
      <c r="D1250" s="115"/>
      <c r="E1250" s="125"/>
      <c r="F1250" s="109"/>
      <c r="G1250" s="110"/>
      <c r="H1250" s="110"/>
      <c r="I1250" s="111" t="s">
        <v>1333</v>
      </c>
      <c r="J1250" s="110" t="s">
        <v>1210</v>
      </c>
      <c r="K1250" s="110" t="s">
        <v>1230</v>
      </c>
      <c r="L1250" s="116"/>
      <c r="M1250" s="116"/>
      <c r="N1250" s="116"/>
      <c r="O1250" s="110" t="s">
        <v>1210</v>
      </c>
      <c r="P1250" s="110" t="s">
        <v>1230</v>
      </c>
      <c r="Q1250" s="117"/>
      <c r="R1250" s="118"/>
      <c r="S1250" s="101" t="str">
        <f t="shared" si="21"/>
        <v>Ok</v>
      </c>
      <c r="T1250" s="6" t="str">
        <f>IFERROR(VLOOKUP(D1250,'[1]2020 год'!$C:$J,8,0),IFERROR(VLOOKUP(D1250,'[1]2020 год'!$C:$J,7,0),""))</f>
        <v/>
      </c>
    </row>
    <row r="1251" spans="1:20" ht="42.6" thickTop="1" thickBot="1" x14ac:dyDescent="0.3">
      <c r="A1251" s="114"/>
      <c r="B1251" s="115"/>
      <c r="C1251" s="115"/>
      <c r="D1251" s="115"/>
      <c r="E1251" s="125"/>
      <c r="F1251" s="109"/>
      <c r="G1251" s="110"/>
      <c r="H1251" s="110"/>
      <c r="I1251" s="111" t="s">
        <v>1333</v>
      </c>
      <c r="J1251" s="110" t="s">
        <v>1210</v>
      </c>
      <c r="K1251" s="110" t="s">
        <v>1230</v>
      </c>
      <c r="L1251" s="116"/>
      <c r="M1251" s="116"/>
      <c r="N1251" s="116"/>
      <c r="O1251" s="110" t="s">
        <v>1210</v>
      </c>
      <c r="P1251" s="110" t="s">
        <v>1230</v>
      </c>
      <c r="Q1251" s="117"/>
      <c r="R1251" s="118"/>
      <c r="S1251" s="101" t="str">
        <f t="shared" si="21"/>
        <v>Ok</v>
      </c>
      <c r="T1251" s="6" t="str">
        <f>IFERROR(VLOOKUP(D1251,'[1]2020 год'!$C:$J,8,0),IFERROR(VLOOKUP(D1251,'[1]2020 год'!$C:$J,7,0),""))</f>
        <v/>
      </c>
    </row>
    <row r="1252" spans="1:20" ht="42.6" thickTop="1" thickBot="1" x14ac:dyDescent="0.3">
      <c r="A1252" s="114"/>
      <c r="B1252" s="115"/>
      <c r="C1252" s="115"/>
      <c r="D1252" s="115"/>
      <c r="E1252" s="125"/>
      <c r="F1252" s="109"/>
      <c r="G1252" s="110"/>
      <c r="H1252" s="110"/>
      <c r="I1252" s="111" t="s">
        <v>1333</v>
      </c>
      <c r="J1252" s="110" t="s">
        <v>1210</v>
      </c>
      <c r="K1252" s="110" t="s">
        <v>1230</v>
      </c>
      <c r="L1252" s="116"/>
      <c r="M1252" s="116"/>
      <c r="N1252" s="116"/>
      <c r="O1252" s="110" t="s">
        <v>1210</v>
      </c>
      <c r="P1252" s="110" t="s">
        <v>1230</v>
      </c>
      <c r="Q1252" s="117"/>
      <c r="R1252" s="118"/>
      <c r="S1252" s="101" t="str">
        <f t="shared" si="21"/>
        <v>Ok</v>
      </c>
      <c r="T1252" s="6" t="str">
        <f>IFERROR(VLOOKUP(D1252,'[1]2020 год'!$C:$J,8,0),IFERROR(VLOOKUP(D1252,'[1]2020 год'!$C:$J,7,0),""))</f>
        <v/>
      </c>
    </row>
    <row r="1253" spans="1:20" ht="42.6" thickTop="1" thickBot="1" x14ac:dyDescent="0.3">
      <c r="A1253" s="114"/>
      <c r="B1253" s="115"/>
      <c r="C1253" s="115"/>
      <c r="D1253" s="115"/>
      <c r="E1253" s="125"/>
      <c r="F1253" s="109"/>
      <c r="G1253" s="110"/>
      <c r="H1253" s="110"/>
      <c r="I1253" s="111" t="s">
        <v>1333</v>
      </c>
      <c r="J1253" s="110" t="s">
        <v>1210</v>
      </c>
      <c r="K1253" s="110" t="s">
        <v>1230</v>
      </c>
      <c r="L1253" s="116"/>
      <c r="M1253" s="116"/>
      <c r="N1253" s="116"/>
      <c r="O1253" s="110" t="s">
        <v>1210</v>
      </c>
      <c r="P1253" s="110" t="s">
        <v>1230</v>
      </c>
      <c r="Q1253" s="117"/>
      <c r="R1253" s="118"/>
      <c r="S1253" s="101" t="str">
        <f t="shared" si="21"/>
        <v>Ok</v>
      </c>
      <c r="T1253" s="6" t="str">
        <f>IFERROR(VLOOKUP(D1253,'[1]2020 год'!$C:$J,8,0),IFERROR(VLOOKUP(D1253,'[1]2020 год'!$C:$J,7,0),""))</f>
        <v/>
      </c>
    </row>
    <row r="1254" spans="1:20" ht="42.6" thickTop="1" thickBot="1" x14ac:dyDescent="0.3">
      <c r="A1254" s="114"/>
      <c r="B1254" s="115"/>
      <c r="C1254" s="115"/>
      <c r="D1254" s="115"/>
      <c r="E1254" s="125"/>
      <c r="F1254" s="109"/>
      <c r="G1254" s="110"/>
      <c r="H1254" s="110"/>
      <c r="I1254" s="111" t="s">
        <v>1333</v>
      </c>
      <c r="J1254" s="110" t="s">
        <v>1210</v>
      </c>
      <c r="K1254" s="110" t="s">
        <v>1230</v>
      </c>
      <c r="L1254" s="116"/>
      <c r="M1254" s="116"/>
      <c r="N1254" s="116"/>
      <c r="O1254" s="110" t="s">
        <v>1210</v>
      </c>
      <c r="P1254" s="110" t="s">
        <v>1230</v>
      </c>
      <c r="Q1254" s="117"/>
      <c r="R1254" s="118"/>
      <c r="S1254" s="101" t="str">
        <f t="shared" si="21"/>
        <v>Ok</v>
      </c>
      <c r="T1254" s="6" t="str">
        <f>IFERROR(VLOOKUP(D1254,'[1]2020 год'!$C:$J,8,0),IFERROR(VLOOKUP(D1254,'[1]2020 год'!$C:$J,7,0),""))</f>
        <v/>
      </c>
    </row>
    <row r="1255" spans="1:20" ht="42.6" thickTop="1" thickBot="1" x14ac:dyDescent="0.3">
      <c r="A1255" s="114"/>
      <c r="B1255" s="115"/>
      <c r="C1255" s="115"/>
      <c r="D1255" s="115"/>
      <c r="E1255" s="125"/>
      <c r="F1255" s="109"/>
      <c r="G1255" s="110"/>
      <c r="H1255" s="110"/>
      <c r="I1255" s="111" t="s">
        <v>1333</v>
      </c>
      <c r="J1255" s="110" t="s">
        <v>1210</v>
      </c>
      <c r="K1255" s="110" t="s">
        <v>1230</v>
      </c>
      <c r="L1255" s="116"/>
      <c r="M1255" s="116"/>
      <c r="N1255" s="116"/>
      <c r="O1255" s="110" t="s">
        <v>1210</v>
      </c>
      <c r="P1255" s="110" t="s">
        <v>1230</v>
      </c>
      <c r="Q1255" s="117"/>
      <c r="R1255" s="118"/>
      <c r="S1255" s="101" t="str">
        <f t="shared" si="21"/>
        <v>Ok</v>
      </c>
      <c r="T1255" s="6" t="str">
        <f>IFERROR(VLOOKUP(D1255,'[1]2020 год'!$C:$J,8,0),IFERROR(VLOOKUP(D1255,'[1]2020 год'!$C:$J,7,0),""))</f>
        <v/>
      </c>
    </row>
    <row r="1256" spans="1:20" ht="42.6" thickTop="1" thickBot="1" x14ac:dyDescent="0.3">
      <c r="A1256" s="114"/>
      <c r="B1256" s="115"/>
      <c r="C1256" s="115"/>
      <c r="D1256" s="115"/>
      <c r="E1256" s="125"/>
      <c r="F1256" s="109"/>
      <c r="G1256" s="110"/>
      <c r="H1256" s="110"/>
      <c r="I1256" s="111" t="s">
        <v>1333</v>
      </c>
      <c r="J1256" s="110" t="s">
        <v>1210</v>
      </c>
      <c r="K1256" s="110" t="s">
        <v>1230</v>
      </c>
      <c r="L1256" s="116"/>
      <c r="M1256" s="116"/>
      <c r="N1256" s="116"/>
      <c r="O1256" s="110" t="s">
        <v>1210</v>
      </c>
      <c r="P1256" s="110" t="s">
        <v>1230</v>
      </c>
      <c r="Q1256" s="117"/>
      <c r="R1256" s="118"/>
      <c r="S1256" s="101" t="str">
        <f t="shared" si="21"/>
        <v>Ok</v>
      </c>
      <c r="T1256" s="6" t="str">
        <f>IFERROR(VLOOKUP(D1256,'[1]2020 год'!$C:$J,8,0),IFERROR(VLOOKUP(D1256,'[1]2020 год'!$C:$J,7,0),""))</f>
        <v/>
      </c>
    </row>
    <row r="1257" spans="1:20" ht="42.6" thickTop="1" thickBot="1" x14ac:dyDescent="0.3">
      <c r="A1257" s="114"/>
      <c r="B1257" s="115"/>
      <c r="C1257" s="115"/>
      <c r="D1257" s="115"/>
      <c r="E1257" s="125"/>
      <c r="F1257" s="109"/>
      <c r="G1257" s="110"/>
      <c r="H1257" s="110"/>
      <c r="I1257" s="111" t="s">
        <v>1333</v>
      </c>
      <c r="J1257" s="110" t="s">
        <v>1210</v>
      </c>
      <c r="K1257" s="110" t="s">
        <v>1230</v>
      </c>
      <c r="L1257" s="116"/>
      <c r="M1257" s="116"/>
      <c r="N1257" s="116"/>
      <c r="O1257" s="110" t="s">
        <v>1210</v>
      </c>
      <c r="P1257" s="110" t="s">
        <v>1230</v>
      </c>
      <c r="Q1257" s="117"/>
      <c r="R1257" s="118"/>
      <c r="S1257" s="101" t="str">
        <f t="shared" si="21"/>
        <v>Ok</v>
      </c>
      <c r="T1257" s="6" t="str">
        <f>IFERROR(VLOOKUP(D1257,'[1]2020 год'!$C:$J,8,0),IFERROR(VLOOKUP(D1257,'[1]2020 год'!$C:$J,7,0),""))</f>
        <v/>
      </c>
    </row>
    <row r="1258" spans="1:20" ht="42.6" thickTop="1" thickBot="1" x14ac:dyDescent="0.3">
      <c r="A1258" s="114"/>
      <c r="B1258" s="115"/>
      <c r="C1258" s="115"/>
      <c r="D1258" s="115"/>
      <c r="E1258" s="125"/>
      <c r="F1258" s="109"/>
      <c r="G1258" s="110"/>
      <c r="H1258" s="110"/>
      <c r="I1258" s="111" t="s">
        <v>1333</v>
      </c>
      <c r="J1258" s="110" t="s">
        <v>1210</v>
      </c>
      <c r="K1258" s="110" t="s">
        <v>1230</v>
      </c>
      <c r="L1258" s="116"/>
      <c r="M1258" s="116"/>
      <c r="N1258" s="116"/>
      <c r="O1258" s="110" t="s">
        <v>1210</v>
      </c>
      <c r="P1258" s="110" t="s">
        <v>1230</v>
      </c>
      <c r="Q1258" s="117"/>
      <c r="R1258" s="118"/>
      <c r="S1258" s="101" t="str">
        <f t="shared" si="21"/>
        <v>Ok</v>
      </c>
      <c r="T1258" s="6" t="str">
        <f>IFERROR(VLOOKUP(D1258,'[1]2020 год'!$C:$J,8,0),IFERROR(VLOOKUP(D1258,'[1]2020 год'!$C:$J,7,0),""))</f>
        <v/>
      </c>
    </row>
    <row r="1259" spans="1:20" ht="42.6" thickTop="1" thickBot="1" x14ac:dyDescent="0.3">
      <c r="A1259" s="114"/>
      <c r="B1259" s="115"/>
      <c r="C1259" s="115"/>
      <c r="D1259" s="115"/>
      <c r="E1259" s="125"/>
      <c r="F1259" s="109"/>
      <c r="G1259" s="110"/>
      <c r="H1259" s="110"/>
      <c r="I1259" s="111" t="s">
        <v>1333</v>
      </c>
      <c r="J1259" s="110" t="s">
        <v>1210</v>
      </c>
      <c r="K1259" s="110" t="s">
        <v>1230</v>
      </c>
      <c r="L1259" s="116"/>
      <c r="M1259" s="116"/>
      <c r="N1259" s="116"/>
      <c r="O1259" s="110" t="s">
        <v>1210</v>
      </c>
      <c r="P1259" s="110" t="s">
        <v>1230</v>
      </c>
      <c r="Q1259" s="117"/>
      <c r="R1259" s="118"/>
      <c r="S1259" s="101" t="str">
        <f t="shared" si="21"/>
        <v>Ok</v>
      </c>
      <c r="T1259" s="6" t="str">
        <f>IFERROR(VLOOKUP(D1259,'[1]2020 год'!$C:$J,8,0),IFERROR(VLOOKUP(D1259,'[1]2020 год'!$C:$J,7,0),""))</f>
        <v/>
      </c>
    </row>
    <row r="1260" spans="1:20" ht="42.6" thickTop="1" thickBot="1" x14ac:dyDescent="0.3">
      <c r="A1260" s="114"/>
      <c r="B1260" s="115"/>
      <c r="C1260" s="115"/>
      <c r="D1260" s="115"/>
      <c r="E1260" s="125"/>
      <c r="F1260" s="109"/>
      <c r="G1260" s="110"/>
      <c r="H1260" s="110"/>
      <c r="I1260" s="111" t="s">
        <v>1333</v>
      </c>
      <c r="J1260" s="110" t="s">
        <v>1210</v>
      </c>
      <c r="K1260" s="110" t="s">
        <v>1230</v>
      </c>
      <c r="L1260" s="116"/>
      <c r="M1260" s="116"/>
      <c r="N1260" s="116"/>
      <c r="O1260" s="110" t="s">
        <v>1210</v>
      </c>
      <c r="P1260" s="110" t="s">
        <v>1230</v>
      </c>
      <c r="Q1260" s="117"/>
      <c r="R1260" s="118"/>
      <c r="S1260" s="101" t="str">
        <f t="shared" si="21"/>
        <v>Ok</v>
      </c>
      <c r="T1260" s="6" t="str">
        <f>IFERROR(VLOOKUP(D1260,'[1]2020 год'!$C:$J,8,0),IFERROR(VLOOKUP(D1260,'[1]2020 год'!$C:$J,7,0),""))</f>
        <v/>
      </c>
    </row>
    <row r="1261" spans="1:20" ht="42.6" thickTop="1" thickBot="1" x14ac:dyDescent="0.3">
      <c r="A1261" s="114"/>
      <c r="B1261" s="115"/>
      <c r="C1261" s="115"/>
      <c r="D1261" s="115"/>
      <c r="E1261" s="125"/>
      <c r="F1261" s="109"/>
      <c r="G1261" s="110"/>
      <c r="H1261" s="110"/>
      <c r="I1261" s="111" t="s">
        <v>1333</v>
      </c>
      <c r="J1261" s="110" t="s">
        <v>1210</v>
      </c>
      <c r="K1261" s="110" t="s">
        <v>1230</v>
      </c>
      <c r="L1261" s="116"/>
      <c r="M1261" s="116"/>
      <c r="N1261" s="116"/>
      <c r="O1261" s="110" t="s">
        <v>1210</v>
      </c>
      <c r="P1261" s="110" t="s">
        <v>1230</v>
      </c>
      <c r="Q1261" s="117"/>
      <c r="R1261" s="118"/>
      <c r="S1261" s="101" t="str">
        <f t="shared" si="21"/>
        <v>Ok</v>
      </c>
      <c r="T1261" s="6" t="str">
        <f>IFERROR(VLOOKUP(D1261,'[1]2020 год'!$C:$J,8,0),IFERROR(VLOOKUP(D1261,'[1]2020 год'!$C:$J,7,0),""))</f>
        <v/>
      </c>
    </row>
    <row r="1262" spans="1:20" ht="42.6" thickTop="1" thickBot="1" x14ac:dyDescent="0.3">
      <c r="A1262" s="114"/>
      <c r="B1262" s="115"/>
      <c r="C1262" s="115"/>
      <c r="D1262" s="115"/>
      <c r="E1262" s="125"/>
      <c r="F1262" s="109"/>
      <c r="G1262" s="110"/>
      <c r="H1262" s="110"/>
      <c r="I1262" s="111" t="s">
        <v>1333</v>
      </c>
      <c r="J1262" s="110" t="s">
        <v>1210</v>
      </c>
      <c r="K1262" s="110" t="s">
        <v>1230</v>
      </c>
      <c r="L1262" s="116"/>
      <c r="M1262" s="116"/>
      <c r="N1262" s="116"/>
      <c r="O1262" s="110" t="s">
        <v>1210</v>
      </c>
      <c r="P1262" s="110" t="s">
        <v>1230</v>
      </c>
      <c r="Q1262" s="117"/>
      <c r="R1262" s="118"/>
      <c r="S1262" s="101" t="str">
        <f t="shared" si="21"/>
        <v>Ok</v>
      </c>
      <c r="T1262" s="6" t="str">
        <f>IFERROR(VLOOKUP(D1262,'[1]2020 год'!$C:$J,8,0),IFERROR(VLOOKUP(D1262,'[1]2020 год'!$C:$J,7,0),""))</f>
        <v/>
      </c>
    </row>
    <row r="1263" spans="1:20" ht="42.6" thickTop="1" thickBot="1" x14ac:dyDescent="0.3">
      <c r="A1263" s="114"/>
      <c r="B1263" s="115"/>
      <c r="C1263" s="115"/>
      <c r="D1263" s="115"/>
      <c r="E1263" s="125"/>
      <c r="F1263" s="109"/>
      <c r="G1263" s="110"/>
      <c r="H1263" s="110"/>
      <c r="I1263" s="111" t="s">
        <v>1333</v>
      </c>
      <c r="J1263" s="110" t="s">
        <v>1210</v>
      </c>
      <c r="K1263" s="110" t="s">
        <v>1230</v>
      </c>
      <c r="L1263" s="116"/>
      <c r="M1263" s="116"/>
      <c r="N1263" s="116"/>
      <c r="O1263" s="110" t="s">
        <v>1210</v>
      </c>
      <c r="P1263" s="110" t="s">
        <v>1230</v>
      </c>
      <c r="Q1263" s="117"/>
      <c r="R1263" s="118"/>
      <c r="S1263" s="101" t="str">
        <f t="shared" si="21"/>
        <v>Ok</v>
      </c>
      <c r="T1263" s="6" t="str">
        <f>IFERROR(VLOOKUP(D1263,'[1]2020 год'!$C:$J,8,0),IFERROR(VLOOKUP(D1263,'[1]2020 год'!$C:$J,7,0),""))</f>
        <v/>
      </c>
    </row>
    <row r="1264" spans="1:20" ht="42.6" thickTop="1" thickBot="1" x14ac:dyDescent="0.3">
      <c r="A1264" s="114"/>
      <c r="B1264" s="115"/>
      <c r="C1264" s="115"/>
      <c r="D1264" s="115"/>
      <c r="E1264" s="125"/>
      <c r="F1264" s="109"/>
      <c r="G1264" s="110"/>
      <c r="H1264" s="110"/>
      <c r="I1264" s="111" t="s">
        <v>1333</v>
      </c>
      <c r="J1264" s="110" t="s">
        <v>1210</v>
      </c>
      <c r="K1264" s="110" t="s">
        <v>1230</v>
      </c>
      <c r="L1264" s="116"/>
      <c r="M1264" s="116"/>
      <c r="N1264" s="116"/>
      <c r="O1264" s="110" t="s">
        <v>1210</v>
      </c>
      <c r="P1264" s="110" t="s">
        <v>1230</v>
      </c>
      <c r="Q1264" s="117"/>
      <c r="R1264" s="118"/>
      <c r="S1264" s="101" t="str">
        <f t="shared" si="21"/>
        <v>Ok</v>
      </c>
      <c r="T1264" s="6" t="str">
        <f>IFERROR(VLOOKUP(D1264,'[1]2020 год'!$C:$J,8,0),IFERROR(VLOOKUP(D1264,'[1]2020 год'!$C:$J,7,0),""))</f>
        <v/>
      </c>
    </row>
    <row r="1265" spans="1:20" ht="42.6" thickTop="1" thickBot="1" x14ac:dyDescent="0.3">
      <c r="A1265" s="114"/>
      <c r="B1265" s="115"/>
      <c r="C1265" s="115"/>
      <c r="D1265" s="115"/>
      <c r="E1265" s="125"/>
      <c r="F1265" s="109"/>
      <c r="G1265" s="110"/>
      <c r="H1265" s="110"/>
      <c r="I1265" s="111" t="s">
        <v>1333</v>
      </c>
      <c r="J1265" s="110" t="s">
        <v>1210</v>
      </c>
      <c r="K1265" s="110" t="s">
        <v>1230</v>
      </c>
      <c r="L1265" s="116"/>
      <c r="M1265" s="116"/>
      <c r="N1265" s="116"/>
      <c r="O1265" s="110" t="s">
        <v>1210</v>
      </c>
      <c r="P1265" s="110" t="s">
        <v>1230</v>
      </c>
      <c r="Q1265" s="117"/>
      <c r="R1265" s="118"/>
      <c r="S1265" s="101" t="str">
        <f t="shared" si="21"/>
        <v>Ok</v>
      </c>
      <c r="T1265" s="6" t="str">
        <f>IFERROR(VLOOKUP(D1265,'[1]2020 год'!$C:$J,8,0),IFERROR(VLOOKUP(D1265,'[1]2020 год'!$C:$J,7,0),""))</f>
        <v/>
      </c>
    </row>
    <row r="1266" spans="1:20" ht="42.6" thickTop="1" thickBot="1" x14ac:dyDescent="0.3">
      <c r="A1266" s="114"/>
      <c r="B1266" s="115"/>
      <c r="C1266" s="115"/>
      <c r="D1266" s="115"/>
      <c r="E1266" s="125"/>
      <c r="F1266" s="109"/>
      <c r="G1266" s="110"/>
      <c r="H1266" s="110"/>
      <c r="I1266" s="111" t="s">
        <v>1333</v>
      </c>
      <c r="J1266" s="110" t="s">
        <v>1210</v>
      </c>
      <c r="K1266" s="110" t="s">
        <v>1230</v>
      </c>
      <c r="L1266" s="116"/>
      <c r="M1266" s="116"/>
      <c r="N1266" s="116"/>
      <c r="O1266" s="110" t="s">
        <v>1210</v>
      </c>
      <c r="P1266" s="110" t="s">
        <v>1230</v>
      </c>
      <c r="Q1266" s="117"/>
      <c r="R1266" s="118"/>
      <c r="S1266" s="101" t="str">
        <f t="shared" si="21"/>
        <v>Ok</v>
      </c>
      <c r="T1266" s="6" t="str">
        <f>IFERROR(VLOOKUP(D1266,'[1]2020 год'!$C:$J,8,0),IFERROR(VLOOKUP(D1266,'[1]2020 год'!$C:$J,7,0),""))</f>
        <v/>
      </c>
    </row>
    <row r="1267" spans="1:20" ht="42.6" thickTop="1" thickBot="1" x14ac:dyDescent="0.3">
      <c r="A1267" s="114"/>
      <c r="B1267" s="115"/>
      <c r="C1267" s="115"/>
      <c r="D1267" s="115"/>
      <c r="E1267" s="125"/>
      <c r="F1267" s="109"/>
      <c r="G1267" s="110"/>
      <c r="H1267" s="110"/>
      <c r="I1267" s="111" t="s">
        <v>1333</v>
      </c>
      <c r="J1267" s="110" t="s">
        <v>1210</v>
      </c>
      <c r="K1267" s="110" t="s">
        <v>1230</v>
      </c>
      <c r="L1267" s="116"/>
      <c r="M1267" s="116"/>
      <c r="N1267" s="116"/>
      <c r="O1267" s="110" t="s">
        <v>1210</v>
      </c>
      <c r="P1267" s="110" t="s">
        <v>1230</v>
      </c>
      <c r="Q1267" s="117"/>
      <c r="R1267" s="118"/>
      <c r="S1267" s="101" t="str">
        <f t="shared" si="21"/>
        <v>Ok</v>
      </c>
      <c r="T1267" s="6" t="str">
        <f>IFERROR(VLOOKUP(D1267,'[1]2020 год'!$C:$J,8,0),IFERROR(VLOOKUP(D1267,'[1]2020 год'!$C:$J,7,0),""))</f>
        <v/>
      </c>
    </row>
    <row r="1268" spans="1:20" ht="42.6" thickTop="1" thickBot="1" x14ac:dyDescent="0.3">
      <c r="A1268" s="114"/>
      <c r="B1268" s="115"/>
      <c r="C1268" s="115"/>
      <c r="D1268" s="115"/>
      <c r="E1268" s="125"/>
      <c r="F1268" s="109"/>
      <c r="G1268" s="110"/>
      <c r="H1268" s="110"/>
      <c r="I1268" s="111" t="s">
        <v>1333</v>
      </c>
      <c r="J1268" s="110" t="s">
        <v>1210</v>
      </c>
      <c r="K1268" s="110" t="s">
        <v>1230</v>
      </c>
      <c r="L1268" s="116"/>
      <c r="M1268" s="116"/>
      <c r="N1268" s="116"/>
      <c r="O1268" s="110" t="s">
        <v>1210</v>
      </c>
      <c r="P1268" s="110" t="s">
        <v>1230</v>
      </c>
      <c r="Q1268" s="117"/>
      <c r="R1268" s="118"/>
      <c r="S1268" s="101" t="str">
        <f t="shared" si="21"/>
        <v>Ok</v>
      </c>
      <c r="T1268" s="6" t="str">
        <f>IFERROR(VLOOKUP(D1268,'[1]2020 год'!$C:$J,8,0),IFERROR(VLOOKUP(D1268,'[1]2020 год'!$C:$J,7,0),""))</f>
        <v/>
      </c>
    </row>
    <row r="1269" spans="1:20" ht="42.6" thickTop="1" thickBot="1" x14ac:dyDescent="0.3">
      <c r="A1269" s="114"/>
      <c r="B1269" s="115"/>
      <c r="C1269" s="115"/>
      <c r="D1269" s="115"/>
      <c r="E1269" s="125"/>
      <c r="F1269" s="109"/>
      <c r="G1269" s="110"/>
      <c r="H1269" s="110"/>
      <c r="I1269" s="111" t="s">
        <v>1333</v>
      </c>
      <c r="J1269" s="110" t="s">
        <v>1210</v>
      </c>
      <c r="K1269" s="110" t="s">
        <v>1230</v>
      </c>
      <c r="L1269" s="116"/>
      <c r="M1269" s="116"/>
      <c r="N1269" s="116"/>
      <c r="O1269" s="110" t="s">
        <v>1210</v>
      </c>
      <c r="P1269" s="110" t="s">
        <v>1230</v>
      </c>
      <c r="Q1269" s="117"/>
      <c r="R1269" s="118"/>
      <c r="S1269" s="101" t="str">
        <f t="shared" si="21"/>
        <v>Ok</v>
      </c>
      <c r="T1269" s="6" t="str">
        <f>IFERROR(VLOOKUP(D1269,'[1]2020 год'!$C:$J,8,0),IFERROR(VLOOKUP(D1269,'[1]2020 год'!$C:$J,7,0),""))</f>
        <v/>
      </c>
    </row>
    <row r="1270" spans="1:20" ht="42.6" thickTop="1" thickBot="1" x14ac:dyDescent="0.3">
      <c r="A1270" s="114"/>
      <c r="B1270" s="115"/>
      <c r="C1270" s="115"/>
      <c r="D1270" s="115"/>
      <c r="E1270" s="125"/>
      <c r="F1270" s="109"/>
      <c r="G1270" s="110"/>
      <c r="H1270" s="110"/>
      <c r="I1270" s="111" t="s">
        <v>1333</v>
      </c>
      <c r="J1270" s="110" t="s">
        <v>1210</v>
      </c>
      <c r="K1270" s="110" t="s">
        <v>1230</v>
      </c>
      <c r="L1270" s="116"/>
      <c r="M1270" s="116"/>
      <c r="N1270" s="116"/>
      <c r="O1270" s="110" t="s">
        <v>1210</v>
      </c>
      <c r="P1270" s="110" t="s">
        <v>1230</v>
      </c>
      <c r="Q1270" s="117"/>
      <c r="R1270" s="118"/>
      <c r="S1270" s="101" t="str">
        <f t="shared" si="21"/>
        <v>Ok</v>
      </c>
      <c r="T1270" s="6" t="str">
        <f>IFERROR(VLOOKUP(D1270,'[1]2020 год'!$C:$J,8,0),IFERROR(VLOOKUP(D1270,'[1]2020 год'!$C:$J,7,0),""))</f>
        <v/>
      </c>
    </row>
    <row r="1271" spans="1:20" ht="42.6" thickTop="1" thickBot="1" x14ac:dyDescent="0.3">
      <c r="A1271" s="114"/>
      <c r="B1271" s="115"/>
      <c r="C1271" s="115"/>
      <c r="D1271" s="115"/>
      <c r="E1271" s="125"/>
      <c r="F1271" s="109"/>
      <c r="G1271" s="110"/>
      <c r="H1271" s="110"/>
      <c r="I1271" s="111" t="s">
        <v>1333</v>
      </c>
      <c r="J1271" s="110" t="s">
        <v>1210</v>
      </c>
      <c r="K1271" s="110" t="s">
        <v>1230</v>
      </c>
      <c r="L1271" s="116"/>
      <c r="M1271" s="116"/>
      <c r="N1271" s="116"/>
      <c r="O1271" s="110" t="s">
        <v>1210</v>
      </c>
      <c r="P1271" s="110" t="s">
        <v>1230</v>
      </c>
      <c r="Q1271" s="117"/>
      <c r="R1271" s="118"/>
      <c r="S1271" s="101" t="str">
        <f t="shared" si="21"/>
        <v>Ok</v>
      </c>
      <c r="T1271" s="6" t="str">
        <f>IFERROR(VLOOKUP(D1271,'[1]2020 год'!$C:$J,8,0),IFERROR(VLOOKUP(D1271,'[1]2020 год'!$C:$J,7,0),""))</f>
        <v/>
      </c>
    </row>
    <row r="1272" spans="1:20" ht="42.6" thickTop="1" thickBot="1" x14ac:dyDescent="0.3">
      <c r="A1272" s="114"/>
      <c r="B1272" s="115"/>
      <c r="C1272" s="115"/>
      <c r="D1272" s="115"/>
      <c r="E1272" s="125"/>
      <c r="F1272" s="109"/>
      <c r="G1272" s="110"/>
      <c r="H1272" s="110"/>
      <c r="I1272" s="111" t="s">
        <v>1333</v>
      </c>
      <c r="J1272" s="110" t="s">
        <v>1210</v>
      </c>
      <c r="K1272" s="110" t="s">
        <v>1230</v>
      </c>
      <c r="L1272" s="116"/>
      <c r="M1272" s="116"/>
      <c r="N1272" s="116"/>
      <c r="O1272" s="110" t="s">
        <v>1210</v>
      </c>
      <c r="P1272" s="110" t="s">
        <v>1230</v>
      </c>
      <c r="Q1272" s="117"/>
      <c r="R1272" s="118"/>
      <c r="S1272" s="101" t="str">
        <f t="shared" si="21"/>
        <v>Ok</v>
      </c>
      <c r="T1272" s="6" t="str">
        <f>IFERROR(VLOOKUP(D1272,'[1]2020 год'!$C:$J,8,0),IFERROR(VLOOKUP(D1272,'[1]2020 год'!$C:$J,7,0),""))</f>
        <v/>
      </c>
    </row>
    <row r="1273" spans="1:20" ht="42.6" thickTop="1" thickBot="1" x14ac:dyDescent="0.3">
      <c r="A1273" s="114"/>
      <c r="B1273" s="115"/>
      <c r="C1273" s="115"/>
      <c r="D1273" s="115"/>
      <c r="E1273" s="125"/>
      <c r="F1273" s="109"/>
      <c r="G1273" s="110"/>
      <c r="H1273" s="110"/>
      <c r="I1273" s="111" t="s">
        <v>1333</v>
      </c>
      <c r="J1273" s="110" t="s">
        <v>1210</v>
      </c>
      <c r="K1273" s="110" t="s">
        <v>1230</v>
      </c>
      <c r="L1273" s="116"/>
      <c r="M1273" s="116"/>
      <c r="N1273" s="116"/>
      <c r="O1273" s="110" t="s">
        <v>1210</v>
      </c>
      <c r="P1273" s="110" t="s">
        <v>1230</v>
      </c>
      <c r="Q1273" s="117"/>
      <c r="R1273" s="118"/>
      <c r="S1273" s="101" t="str">
        <f t="shared" si="21"/>
        <v>Ok</v>
      </c>
      <c r="T1273" s="6" t="str">
        <f>IFERROR(VLOOKUP(D1273,'[1]2020 год'!$C:$J,8,0),IFERROR(VLOOKUP(D1273,'[1]2020 год'!$C:$J,7,0),""))</f>
        <v/>
      </c>
    </row>
    <row r="1274" spans="1:20" ht="42.6" thickTop="1" thickBot="1" x14ac:dyDescent="0.3">
      <c r="A1274" s="114"/>
      <c r="B1274" s="115"/>
      <c r="C1274" s="115"/>
      <c r="D1274" s="115"/>
      <c r="E1274" s="125"/>
      <c r="F1274" s="109"/>
      <c r="G1274" s="110"/>
      <c r="H1274" s="110"/>
      <c r="I1274" s="111" t="s">
        <v>1333</v>
      </c>
      <c r="J1274" s="110" t="s">
        <v>1210</v>
      </c>
      <c r="K1274" s="110" t="s">
        <v>1230</v>
      </c>
      <c r="L1274" s="116"/>
      <c r="M1274" s="116"/>
      <c r="N1274" s="116"/>
      <c r="O1274" s="110" t="s">
        <v>1210</v>
      </c>
      <c r="P1274" s="110" t="s">
        <v>1230</v>
      </c>
      <c r="Q1274" s="117"/>
      <c r="R1274" s="118"/>
      <c r="S1274" s="101" t="str">
        <f t="shared" si="21"/>
        <v>Ok</v>
      </c>
      <c r="T1274" s="6" t="str">
        <f>IFERROR(VLOOKUP(D1274,'[1]2020 год'!$C:$J,8,0),IFERROR(VLOOKUP(D1274,'[1]2020 год'!$C:$J,7,0),""))</f>
        <v/>
      </c>
    </row>
    <row r="1275" spans="1:20" ht="42.6" thickTop="1" thickBot="1" x14ac:dyDescent="0.3">
      <c r="A1275" s="114"/>
      <c r="B1275" s="115"/>
      <c r="C1275" s="115"/>
      <c r="D1275" s="115"/>
      <c r="E1275" s="125"/>
      <c r="F1275" s="109"/>
      <c r="G1275" s="110"/>
      <c r="H1275" s="110"/>
      <c r="I1275" s="111" t="s">
        <v>1333</v>
      </c>
      <c r="J1275" s="110" t="s">
        <v>1210</v>
      </c>
      <c r="K1275" s="110" t="s">
        <v>1230</v>
      </c>
      <c r="L1275" s="116"/>
      <c r="M1275" s="116"/>
      <c r="N1275" s="116"/>
      <c r="O1275" s="110" t="s">
        <v>1210</v>
      </c>
      <c r="P1275" s="110" t="s">
        <v>1230</v>
      </c>
      <c r="Q1275" s="117"/>
      <c r="R1275" s="118"/>
      <c r="S1275" s="101" t="str">
        <f t="shared" si="21"/>
        <v>Ok</v>
      </c>
      <c r="T1275" s="6" t="str">
        <f>IFERROR(VLOOKUP(D1275,'[1]2020 год'!$C:$J,8,0),IFERROR(VLOOKUP(D1275,'[1]2020 год'!$C:$J,7,0),""))</f>
        <v/>
      </c>
    </row>
    <row r="1276" spans="1:20" ht="42.6" thickTop="1" thickBot="1" x14ac:dyDescent="0.3">
      <c r="A1276" s="114"/>
      <c r="B1276" s="115"/>
      <c r="C1276" s="115"/>
      <c r="D1276" s="115"/>
      <c r="E1276" s="125"/>
      <c r="F1276" s="109"/>
      <c r="G1276" s="110"/>
      <c r="H1276" s="110"/>
      <c r="I1276" s="111" t="s">
        <v>1333</v>
      </c>
      <c r="J1276" s="110" t="s">
        <v>1210</v>
      </c>
      <c r="K1276" s="110" t="s">
        <v>1230</v>
      </c>
      <c r="L1276" s="116"/>
      <c r="M1276" s="116"/>
      <c r="N1276" s="116"/>
      <c r="O1276" s="110" t="s">
        <v>1210</v>
      </c>
      <c r="P1276" s="110" t="s">
        <v>1230</v>
      </c>
      <c r="Q1276" s="117"/>
      <c r="R1276" s="118"/>
      <c r="S1276" s="101" t="str">
        <f t="shared" si="21"/>
        <v>Ok</v>
      </c>
      <c r="T1276" s="6" t="str">
        <f>IFERROR(VLOOKUP(D1276,'[1]2020 год'!$C:$J,8,0),IFERROR(VLOOKUP(D1276,'[1]2020 год'!$C:$J,7,0),""))</f>
        <v/>
      </c>
    </row>
    <row r="1277" spans="1:20" ht="42.6" thickTop="1" thickBot="1" x14ac:dyDescent="0.3">
      <c r="A1277" s="114"/>
      <c r="B1277" s="115"/>
      <c r="C1277" s="115"/>
      <c r="D1277" s="115"/>
      <c r="E1277" s="125"/>
      <c r="F1277" s="109"/>
      <c r="G1277" s="110"/>
      <c r="H1277" s="110"/>
      <c r="I1277" s="111" t="s">
        <v>1333</v>
      </c>
      <c r="J1277" s="110" t="s">
        <v>1210</v>
      </c>
      <c r="K1277" s="110" t="s">
        <v>1230</v>
      </c>
      <c r="L1277" s="116"/>
      <c r="M1277" s="116"/>
      <c r="N1277" s="116"/>
      <c r="O1277" s="110" t="s">
        <v>1210</v>
      </c>
      <c r="P1277" s="110" t="s">
        <v>1230</v>
      </c>
      <c r="Q1277" s="117"/>
      <c r="R1277" s="118"/>
      <c r="S1277" s="101" t="str">
        <f t="shared" si="21"/>
        <v>Ok</v>
      </c>
      <c r="T1277" s="6" t="str">
        <f>IFERROR(VLOOKUP(D1277,'[1]2020 год'!$C:$J,8,0),IFERROR(VLOOKUP(D1277,'[1]2020 год'!$C:$J,7,0),""))</f>
        <v/>
      </c>
    </row>
    <row r="1278" spans="1:20" ht="42.6" thickTop="1" thickBot="1" x14ac:dyDescent="0.3">
      <c r="A1278" s="114"/>
      <c r="B1278" s="115"/>
      <c r="C1278" s="115"/>
      <c r="D1278" s="115"/>
      <c r="E1278" s="125"/>
      <c r="F1278" s="109"/>
      <c r="G1278" s="110"/>
      <c r="H1278" s="110"/>
      <c r="I1278" s="111" t="s">
        <v>1333</v>
      </c>
      <c r="J1278" s="110" t="s">
        <v>1210</v>
      </c>
      <c r="K1278" s="110" t="s">
        <v>1230</v>
      </c>
      <c r="L1278" s="116"/>
      <c r="M1278" s="116"/>
      <c r="N1278" s="116"/>
      <c r="O1278" s="110" t="s">
        <v>1210</v>
      </c>
      <c r="P1278" s="110" t="s">
        <v>1230</v>
      </c>
      <c r="Q1278" s="117"/>
      <c r="R1278" s="118"/>
      <c r="S1278" s="101" t="str">
        <f t="shared" si="21"/>
        <v>Ok</v>
      </c>
      <c r="T1278" s="6" t="str">
        <f>IFERROR(VLOOKUP(D1278,'[1]2020 год'!$C:$J,8,0),IFERROR(VLOOKUP(D1278,'[1]2020 год'!$C:$J,7,0),""))</f>
        <v/>
      </c>
    </row>
    <row r="1279" spans="1:20" ht="42.6" thickTop="1" thickBot="1" x14ac:dyDescent="0.3">
      <c r="A1279" s="114"/>
      <c r="B1279" s="115"/>
      <c r="C1279" s="115"/>
      <c r="D1279" s="115"/>
      <c r="E1279" s="125"/>
      <c r="F1279" s="109"/>
      <c r="G1279" s="110"/>
      <c r="H1279" s="110"/>
      <c r="I1279" s="111" t="s">
        <v>1333</v>
      </c>
      <c r="J1279" s="110" t="s">
        <v>1210</v>
      </c>
      <c r="K1279" s="110" t="s">
        <v>1230</v>
      </c>
      <c r="L1279" s="116"/>
      <c r="M1279" s="116"/>
      <c r="N1279" s="116"/>
      <c r="O1279" s="110" t="s">
        <v>1210</v>
      </c>
      <c r="P1279" s="110" t="s">
        <v>1230</v>
      </c>
      <c r="Q1279" s="117"/>
      <c r="R1279" s="118"/>
      <c r="S1279" s="101" t="str">
        <f t="shared" si="21"/>
        <v>Ok</v>
      </c>
      <c r="T1279" s="6" t="str">
        <f>IFERROR(VLOOKUP(D1279,'[1]2020 год'!$C:$J,8,0),IFERROR(VLOOKUP(D1279,'[1]2020 год'!$C:$J,7,0),""))</f>
        <v/>
      </c>
    </row>
    <row r="1280" spans="1:20" ht="42.6" thickTop="1" thickBot="1" x14ac:dyDescent="0.3">
      <c r="A1280" s="114"/>
      <c r="B1280" s="115"/>
      <c r="C1280" s="115"/>
      <c r="D1280" s="115"/>
      <c r="E1280" s="125"/>
      <c r="F1280" s="109"/>
      <c r="G1280" s="110"/>
      <c r="H1280" s="110"/>
      <c r="I1280" s="111" t="s">
        <v>1333</v>
      </c>
      <c r="J1280" s="110" t="s">
        <v>1210</v>
      </c>
      <c r="K1280" s="110" t="s">
        <v>1230</v>
      </c>
      <c r="L1280" s="116"/>
      <c r="M1280" s="116"/>
      <c r="N1280" s="116"/>
      <c r="O1280" s="110" t="s">
        <v>1210</v>
      </c>
      <c r="P1280" s="110" t="s">
        <v>1230</v>
      </c>
      <c r="Q1280" s="117"/>
      <c r="R1280" s="118"/>
      <c r="S1280" s="101" t="str">
        <f t="shared" si="21"/>
        <v>Ok</v>
      </c>
      <c r="T1280" s="6" t="str">
        <f>IFERROR(VLOOKUP(D1280,'[1]2020 год'!$C:$J,8,0),IFERROR(VLOOKUP(D1280,'[1]2020 год'!$C:$J,7,0),""))</f>
        <v/>
      </c>
    </row>
    <row r="1281" spans="1:20" ht="42.6" thickTop="1" thickBot="1" x14ac:dyDescent="0.3">
      <c r="A1281" s="114"/>
      <c r="B1281" s="115"/>
      <c r="C1281" s="115"/>
      <c r="D1281" s="115"/>
      <c r="E1281" s="125"/>
      <c r="F1281" s="109"/>
      <c r="G1281" s="110"/>
      <c r="H1281" s="110"/>
      <c r="I1281" s="111" t="s">
        <v>1333</v>
      </c>
      <c r="J1281" s="110" t="s">
        <v>1210</v>
      </c>
      <c r="K1281" s="110" t="s">
        <v>1230</v>
      </c>
      <c r="L1281" s="116"/>
      <c r="M1281" s="116"/>
      <c r="N1281" s="116"/>
      <c r="O1281" s="110" t="s">
        <v>1210</v>
      </c>
      <c r="P1281" s="110" t="s">
        <v>1230</v>
      </c>
      <c r="Q1281" s="117"/>
      <c r="R1281" s="118"/>
      <c r="S1281" s="101" t="str">
        <f t="shared" si="21"/>
        <v>Ok</v>
      </c>
      <c r="T1281" s="6" t="str">
        <f>IFERROR(VLOOKUP(D1281,'[1]2020 год'!$C:$J,8,0),IFERROR(VLOOKUP(D1281,'[1]2020 год'!$C:$J,7,0),""))</f>
        <v/>
      </c>
    </row>
    <row r="1282" spans="1:20" ht="42.6" thickTop="1" thickBot="1" x14ac:dyDescent="0.3">
      <c r="A1282" s="114"/>
      <c r="B1282" s="115"/>
      <c r="C1282" s="115"/>
      <c r="D1282" s="115"/>
      <c r="E1282" s="125"/>
      <c r="F1282" s="109"/>
      <c r="G1282" s="110"/>
      <c r="H1282" s="110"/>
      <c r="I1282" s="111" t="s">
        <v>1333</v>
      </c>
      <c r="J1282" s="110" t="s">
        <v>1210</v>
      </c>
      <c r="K1282" s="110" t="s">
        <v>1230</v>
      </c>
      <c r="L1282" s="116"/>
      <c r="M1282" s="116"/>
      <c r="N1282" s="116"/>
      <c r="O1282" s="110" t="s">
        <v>1210</v>
      </c>
      <c r="P1282" s="110" t="s">
        <v>1230</v>
      </c>
      <c r="Q1282" s="117"/>
      <c r="R1282" s="118"/>
      <c r="S1282" s="101" t="str">
        <f t="shared" si="21"/>
        <v>Ok</v>
      </c>
      <c r="T1282" s="6" t="str">
        <f>IFERROR(VLOOKUP(D1282,'[1]2020 год'!$C:$J,8,0),IFERROR(VLOOKUP(D1282,'[1]2020 год'!$C:$J,7,0),""))</f>
        <v/>
      </c>
    </row>
    <row r="1283" spans="1:20" ht="42.6" thickTop="1" thickBot="1" x14ac:dyDescent="0.3">
      <c r="A1283" s="114"/>
      <c r="B1283" s="115"/>
      <c r="C1283" s="115"/>
      <c r="D1283" s="115"/>
      <c r="E1283" s="125"/>
      <c r="F1283" s="109"/>
      <c r="G1283" s="110"/>
      <c r="H1283" s="110"/>
      <c r="I1283" s="111" t="s">
        <v>1333</v>
      </c>
      <c r="J1283" s="110" t="s">
        <v>1210</v>
      </c>
      <c r="K1283" s="110" t="s">
        <v>1230</v>
      </c>
      <c r="L1283" s="116"/>
      <c r="M1283" s="116"/>
      <c r="N1283" s="116"/>
      <c r="O1283" s="110" t="s">
        <v>1210</v>
      </c>
      <c r="P1283" s="110" t="s">
        <v>1230</v>
      </c>
      <c r="Q1283" s="117"/>
      <c r="R1283" s="118"/>
      <c r="S1283" s="101" t="str">
        <f t="shared" si="21"/>
        <v>Ok</v>
      </c>
      <c r="T1283" s="6" t="str">
        <f>IFERROR(VLOOKUP(D1283,'[1]2020 год'!$C:$J,8,0),IFERROR(VLOOKUP(D1283,'[1]2020 год'!$C:$J,7,0),""))</f>
        <v/>
      </c>
    </row>
    <row r="1284" spans="1:20" ht="42.6" thickTop="1" thickBot="1" x14ac:dyDescent="0.3">
      <c r="A1284" s="114"/>
      <c r="B1284" s="115"/>
      <c r="C1284" s="115"/>
      <c r="D1284" s="115"/>
      <c r="E1284" s="125"/>
      <c r="F1284" s="109"/>
      <c r="G1284" s="110"/>
      <c r="H1284" s="110"/>
      <c r="I1284" s="111" t="s">
        <v>1333</v>
      </c>
      <c r="J1284" s="110" t="s">
        <v>1210</v>
      </c>
      <c r="K1284" s="110" t="s">
        <v>1230</v>
      </c>
      <c r="L1284" s="116"/>
      <c r="M1284" s="116"/>
      <c r="N1284" s="116"/>
      <c r="O1284" s="110" t="s">
        <v>1210</v>
      </c>
      <c r="P1284" s="110" t="s">
        <v>1230</v>
      </c>
      <c r="Q1284" s="117"/>
      <c r="R1284" s="118"/>
      <c r="S1284" s="101" t="str">
        <f t="shared" si="21"/>
        <v>Ok</v>
      </c>
      <c r="T1284" s="6" t="str">
        <f>IFERROR(VLOOKUP(D1284,'[1]2020 год'!$C:$J,8,0),IFERROR(VLOOKUP(D1284,'[1]2020 год'!$C:$J,7,0),""))</f>
        <v/>
      </c>
    </row>
    <row r="1285" spans="1:20" ht="42.6" thickTop="1" thickBot="1" x14ac:dyDescent="0.3">
      <c r="A1285" s="114"/>
      <c r="B1285" s="115"/>
      <c r="C1285" s="115"/>
      <c r="D1285" s="115"/>
      <c r="E1285" s="125"/>
      <c r="F1285" s="109"/>
      <c r="G1285" s="110"/>
      <c r="H1285" s="110"/>
      <c r="I1285" s="111" t="s">
        <v>1333</v>
      </c>
      <c r="J1285" s="110" t="s">
        <v>1210</v>
      </c>
      <c r="K1285" s="110" t="s">
        <v>1230</v>
      </c>
      <c r="L1285" s="116"/>
      <c r="M1285" s="116"/>
      <c r="N1285" s="116"/>
      <c r="O1285" s="110" t="s">
        <v>1210</v>
      </c>
      <c r="P1285" s="110" t="s">
        <v>1230</v>
      </c>
      <c r="Q1285" s="117"/>
      <c r="R1285" s="118"/>
      <c r="S1285" s="101" t="str">
        <f t="shared" si="21"/>
        <v>Ok</v>
      </c>
      <c r="T1285" s="6" t="str">
        <f>IFERROR(VLOOKUP(D1285,'[1]2020 год'!$C:$J,8,0),IFERROR(VLOOKUP(D1285,'[1]2020 год'!$C:$J,7,0),""))</f>
        <v/>
      </c>
    </row>
    <row r="1286" spans="1:20" ht="42.6" thickTop="1" thickBot="1" x14ac:dyDescent="0.3">
      <c r="A1286" s="114"/>
      <c r="B1286" s="115"/>
      <c r="C1286" s="115"/>
      <c r="D1286" s="115"/>
      <c r="E1286" s="125"/>
      <c r="F1286" s="109"/>
      <c r="G1286" s="110"/>
      <c r="H1286" s="110"/>
      <c r="I1286" s="111" t="s">
        <v>1333</v>
      </c>
      <c r="J1286" s="110" t="s">
        <v>1210</v>
      </c>
      <c r="K1286" s="110" t="s">
        <v>1230</v>
      </c>
      <c r="L1286" s="116"/>
      <c r="M1286" s="116"/>
      <c r="N1286" s="116"/>
      <c r="O1286" s="110" t="s">
        <v>1210</v>
      </c>
      <c r="P1286" s="110" t="s">
        <v>1230</v>
      </c>
      <c r="Q1286" s="117"/>
      <c r="R1286" s="118"/>
      <c r="S1286" s="101" t="str">
        <f t="shared" si="21"/>
        <v>Ok</v>
      </c>
      <c r="T1286" s="6" t="str">
        <f>IFERROR(VLOOKUP(D1286,'[1]2020 год'!$C:$J,8,0),IFERROR(VLOOKUP(D1286,'[1]2020 год'!$C:$J,7,0),""))</f>
        <v/>
      </c>
    </row>
    <row r="1287" spans="1:20" ht="42.6" thickTop="1" thickBot="1" x14ac:dyDescent="0.3">
      <c r="A1287" s="114"/>
      <c r="B1287" s="115"/>
      <c r="C1287" s="115"/>
      <c r="D1287" s="115"/>
      <c r="E1287" s="125"/>
      <c r="F1287" s="109"/>
      <c r="G1287" s="110"/>
      <c r="H1287" s="110"/>
      <c r="I1287" s="111" t="s">
        <v>1333</v>
      </c>
      <c r="J1287" s="110" t="s">
        <v>1210</v>
      </c>
      <c r="K1287" s="110" t="s">
        <v>1230</v>
      </c>
      <c r="L1287" s="116"/>
      <c r="M1287" s="116"/>
      <c r="N1287" s="116"/>
      <c r="O1287" s="110" t="s">
        <v>1210</v>
      </c>
      <c r="P1287" s="110" t="s">
        <v>1230</v>
      </c>
      <c r="Q1287" s="117"/>
      <c r="R1287" s="118"/>
      <c r="S1287" s="101" t="str">
        <f t="shared" si="21"/>
        <v>Ok</v>
      </c>
      <c r="T1287" s="6" t="str">
        <f>IFERROR(VLOOKUP(D1287,'[1]2020 год'!$C:$J,8,0),IFERROR(VLOOKUP(D1287,'[1]2020 год'!$C:$J,7,0),""))</f>
        <v/>
      </c>
    </row>
    <row r="1288" spans="1:20" ht="42.6" thickTop="1" thickBot="1" x14ac:dyDescent="0.3">
      <c r="A1288" s="114"/>
      <c r="B1288" s="115"/>
      <c r="C1288" s="115"/>
      <c r="D1288" s="115"/>
      <c r="E1288" s="125"/>
      <c r="F1288" s="109"/>
      <c r="G1288" s="110"/>
      <c r="H1288" s="110"/>
      <c r="I1288" s="111" t="s">
        <v>1333</v>
      </c>
      <c r="J1288" s="110" t="s">
        <v>1210</v>
      </c>
      <c r="K1288" s="110" t="s">
        <v>1230</v>
      </c>
      <c r="L1288" s="116"/>
      <c r="M1288" s="116"/>
      <c r="N1288" s="116"/>
      <c r="O1288" s="110" t="s">
        <v>1210</v>
      </c>
      <c r="P1288" s="110" t="s">
        <v>1230</v>
      </c>
      <c r="Q1288" s="117"/>
      <c r="R1288" s="118"/>
      <c r="S1288" s="101" t="str">
        <f t="shared" si="21"/>
        <v>Ok</v>
      </c>
      <c r="T1288" s="6" t="str">
        <f>IFERROR(VLOOKUP(D1288,'[1]2020 год'!$C:$J,8,0),IFERROR(VLOOKUP(D1288,'[1]2020 год'!$C:$J,7,0),""))</f>
        <v/>
      </c>
    </row>
    <row r="1289" spans="1:20" ht="42.6" thickTop="1" thickBot="1" x14ac:dyDescent="0.3">
      <c r="A1289" s="114"/>
      <c r="B1289" s="115"/>
      <c r="C1289" s="115"/>
      <c r="D1289" s="115"/>
      <c r="E1289" s="125"/>
      <c r="F1289" s="109"/>
      <c r="G1289" s="110"/>
      <c r="H1289" s="110"/>
      <c r="I1289" s="111" t="s">
        <v>1333</v>
      </c>
      <c r="J1289" s="110" t="s">
        <v>1210</v>
      </c>
      <c r="K1289" s="110" t="s">
        <v>1230</v>
      </c>
      <c r="L1289" s="116"/>
      <c r="M1289" s="116"/>
      <c r="N1289" s="116"/>
      <c r="O1289" s="110" t="s">
        <v>1210</v>
      </c>
      <c r="P1289" s="110" t="s">
        <v>1230</v>
      </c>
      <c r="Q1289" s="117"/>
      <c r="R1289" s="118"/>
      <c r="S1289" s="101" t="str">
        <f t="shared" si="21"/>
        <v>Ok</v>
      </c>
      <c r="T1289" s="6" t="str">
        <f>IFERROR(VLOOKUP(D1289,'[1]2020 год'!$C:$J,8,0),IFERROR(VLOOKUP(D1289,'[1]2020 год'!$C:$J,7,0),""))</f>
        <v/>
      </c>
    </row>
    <row r="1290" spans="1:20" ht="42.6" thickTop="1" thickBot="1" x14ac:dyDescent="0.3">
      <c r="A1290" s="114"/>
      <c r="B1290" s="115"/>
      <c r="C1290" s="115"/>
      <c r="D1290" s="115"/>
      <c r="E1290" s="125"/>
      <c r="F1290" s="109"/>
      <c r="G1290" s="110"/>
      <c r="H1290" s="110"/>
      <c r="I1290" s="111" t="s">
        <v>1333</v>
      </c>
      <c r="J1290" s="110" t="s">
        <v>1210</v>
      </c>
      <c r="K1290" s="110" t="s">
        <v>1230</v>
      </c>
      <c r="L1290" s="116"/>
      <c r="M1290" s="116"/>
      <c r="N1290" s="116"/>
      <c r="O1290" s="110" t="s">
        <v>1210</v>
      </c>
      <c r="P1290" s="110" t="s">
        <v>1230</v>
      </c>
      <c r="Q1290" s="117"/>
      <c r="R1290" s="118"/>
      <c r="S1290" s="101" t="str">
        <f t="shared" ref="S1290:S1353" si="22">IF(F1290="Да",IF(G1290="Не выбрано","Не выбрано расписание",IF(AND(J1290&lt;&gt;"Да",J1290&lt;&gt;"Нет",K1290&lt;&gt;"Да",K1290&lt;&gt;"Нет",O1290&lt;&gt;"Да",O1290&lt;&gt;"Нет",P1290&lt;&gt;"Да",P1290&lt;&gt;"Нет"),"Не выбраны Да/Нет в подтверждении тарифа",IF(AND(OR(J1290="Нет",K1290="Нет",O1290="Нет",P1290="Нет"),Q1290=""),"Не заполнен Комментарий при выборе Нет в тарифе","Ok"))),"Ok")</f>
        <v>Ok</v>
      </c>
      <c r="T1290" s="6" t="str">
        <f>IFERROR(VLOOKUP(D1290,'[1]2020 год'!$C:$J,8,0),IFERROR(VLOOKUP(D1290,'[1]2020 год'!$C:$J,7,0),""))</f>
        <v/>
      </c>
    </row>
    <row r="1291" spans="1:20" ht="42.6" thickTop="1" thickBot="1" x14ac:dyDescent="0.3">
      <c r="A1291" s="114"/>
      <c r="B1291" s="115"/>
      <c r="C1291" s="115"/>
      <c r="D1291" s="115"/>
      <c r="E1291" s="125"/>
      <c r="F1291" s="109"/>
      <c r="G1291" s="110"/>
      <c r="H1291" s="110"/>
      <c r="I1291" s="111" t="s">
        <v>1333</v>
      </c>
      <c r="J1291" s="110" t="s">
        <v>1210</v>
      </c>
      <c r="K1291" s="110" t="s">
        <v>1230</v>
      </c>
      <c r="L1291" s="116"/>
      <c r="M1291" s="116"/>
      <c r="N1291" s="116"/>
      <c r="O1291" s="110" t="s">
        <v>1210</v>
      </c>
      <c r="P1291" s="110" t="s">
        <v>1230</v>
      </c>
      <c r="Q1291" s="117"/>
      <c r="R1291" s="118"/>
      <c r="S1291" s="101" t="str">
        <f t="shared" si="22"/>
        <v>Ok</v>
      </c>
      <c r="T1291" s="6" t="str">
        <f>IFERROR(VLOOKUP(D1291,'[1]2020 год'!$C:$J,8,0),IFERROR(VLOOKUP(D1291,'[1]2020 год'!$C:$J,7,0),""))</f>
        <v/>
      </c>
    </row>
    <row r="1292" spans="1:20" ht="42.6" thickTop="1" thickBot="1" x14ac:dyDescent="0.3">
      <c r="A1292" s="114"/>
      <c r="B1292" s="115"/>
      <c r="C1292" s="115"/>
      <c r="D1292" s="115"/>
      <c r="E1292" s="125"/>
      <c r="F1292" s="109"/>
      <c r="G1292" s="110"/>
      <c r="H1292" s="110"/>
      <c r="I1292" s="111" t="s">
        <v>1333</v>
      </c>
      <c r="J1292" s="110" t="s">
        <v>1210</v>
      </c>
      <c r="K1292" s="110" t="s">
        <v>1230</v>
      </c>
      <c r="L1292" s="116"/>
      <c r="M1292" s="116"/>
      <c r="N1292" s="116"/>
      <c r="O1292" s="110" t="s">
        <v>1210</v>
      </c>
      <c r="P1292" s="110" t="s">
        <v>1230</v>
      </c>
      <c r="Q1292" s="117"/>
      <c r="R1292" s="118"/>
      <c r="S1292" s="101" t="str">
        <f t="shared" si="22"/>
        <v>Ok</v>
      </c>
      <c r="T1292" s="6" t="str">
        <f>IFERROR(VLOOKUP(D1292,'[1]2020 год'!$C:$J,8,0),IFERROR(VLOOKUP(D1292,'[1]2020 год'!$C:$J,7,0),""))</f>
        <v/>
      </c>
    </row>
    <row r="1293" spans="1:20" ht="42.6" thickTop="1" thickBot="1" x14ac:dyDescent="0.3">
      <c r="A1293" s="114"/>
      <c r="B1293" s="115"/>
      <c r="C1293" s="115"/>
      <c r="D1293" s="115"/>
      <c r="E1293" s="125"/>
      <c r="F1293" s="109"/>
      <c r="G1293" s="110"/>
      <c r="H1293" s="110"/>
      <c r="I1293" s="111" t="s">
        <v>1333</v>
      </c>
      <c r="J1293" s="110" t="s">
        <v>1210</v>
      </c>
      <c r="K1293" s="110" t="s">
        <v>1230</v>
      </c>
      <c r="L1293" s="116"/>
      <c r="M1293" s="116"/>
      <c r="N1293" s="116"/>
      <c r="O1293" s="110" t="s">
        <v>1210</v>
      </c>
      <c r="P1293" s="110" t="s">
        <v>1230</v>
      </c>
      <c r="Q1293" s="117"/>
      <c r="R1293" s="118"/>
      <c r="S1293" s="101" t="str">
        <f t="shared" si="22"/>
        <v>Ok</v>
      </c>
      <c r="T1293" s="6" t="str">
        <f>IFERROR(VLOOKUP(D1293,'[1]2020 год'!$C:$J,8,0),IFERROR(VLOOKUP(D1293,'[1]2020 год'!$C:$J,7,0),""))</f>
        <v/>
      </c>
    </row>
    <row r="1294" spans="1:20" ht="42.6" thickTop="1" thickBot="1" x14ac:dyDescent="0.3">
      <c r="A1294" s="114"/>
      <c r="B1294" s="115"/>
      <c r="C1294" s="115"/>
      <c r="D1294" s="115"/>
      <c r="E1294" s="125"/>
      <c r="F1294" s="109"/>
      <c r="G1294" s="110"/>
      <c r="H1294" s="110"/>
      <c r="I1294" s="111" t="s">
        <v>1333</v>
      </c>
      <c r="J1294" s="110" t="s">
        <v>1210</v>
      </c>
      <c r="K1294" s="110" t="s">
        <v>1230</v>
      </c>
      <c r="L1294" s="116"/>
      <c r="M1294" s="116"/>
      <c r="N1294" s="116"/>
      <c r="O1294" s="110" t="s">
        <v>1210</v>
      </c>
      <c r="P1294" s="110" t="s">
        <v>1230</v>
      </c>
      <c r="Q1294" s="117"/>
      <c r="R1294" s="118"/>
      <c r="S1294" s="101" t="str">
        <f t="shared" si="22"/>
        <v>Ok</v>
      </c>
      <c r="T1294" s="6" t="str">
        <f>IFERROR(VLOOKUP(D1294,'[1]2020 год'!$C:$J,8,0),IFERROR(VLOOKUP(D1294,'[1]2020 год'!$C:$J,7,0),""))</f>
        <v/>
      </c>
    </row>
    <row r="1295" spans="1:20" ht="42.6" thickTop="1" thickBot="1" x14ac:dyDescent="0.3">
      <c r="A1295" s="114"/>
      <c r="B1295" s="115"/>
      <c r="C1295" s="115"/>
      <c r="D1295" s="115"/>
      <c r="E1295" s="125"/>
      <c r="F1295" s="109"/>
      <c r="G1295" s="110"/>
      <c r="H1295" s="110"/>
      <c r="I1295" s="111" t="s">
        <v>1333</v>
      </c>
      <c r="J1295" s="110" t="s">
        <v>1210</v>
      </c>
      <c r="K1295" s="110" t="s">
        <v>1230</v>
      </c>
      <c r="L1295" s="116"/>
      <c r="M1295" s="116"/>
      <c r="N1295" s="116"/>
      <c r="O1295" s="110" t="s">
        <v>1210</v>
      </c>
      <c r="P1295" s="110" t="s">
        <v>1230</v>
      </c>
      <c r="Q1295" s="117"/>
      <c r="R1295" s="118"/>
      <c r="S1295" s="101" t="str">
        <f t="shared" si="22"/>
        <v>Ok</v>
      </c>
      <c r="T1295" s="6" t="str">
        <f>IFERROR(VLOOKUP(D1295,'[1]2020 год'!$C:$J,8,0),IFERROR(VLOOKUP(D1295,'[1]2020 год'!$C:$J,7,0),""))</f>
        <v/>
      </c>
    </row>
    <row r="1296" spans="1:20" ht="42.6" thickTop="1" thickBot="1" x14ac:dyDescent="0.3">
      <c r="A1296" s="114"/>
      <c r="B1296" s="115"/>
      <c r="C1296" s="115"/>
      <c r="D1296" s="115"/>
      <c r="E1296" s="125"/>
      <c r="F1296" s="109"/>
      <c r="G1296" s="110"/>
      <c r="H1296" s="110"/>
      <c r="I1296" s="111" t="s">
        <v>1333</v>
      </c>
      <c r="J1296" s="110" t="s">
        <v>1210</v>
      </c>
      <c r="K1296" s="110" t="s">
        <v>1230</v>
      </c>
      <c r="L1296" s="116"/>
      <c r="M1296" s="116"/>
      <c r="N1296" s="116"/>
      <c r="O1296" s="110" t="s">
        <v>1210</v>
      </c>
      <c r="P1296" s="110" t="s">
        <v>1230</v>
      </c>
      <c r="Q1296" s="117"/>
      <c r="R1296" s="118"/>
      <c r="S1296" s="101" t="str">
        <f t="shared" si="22"/>
        <v>Ok</v>
      </c>
      <c r="T1296" s="6" t="str">
        <f>IFERROR(VLOOKUP(D1296,'[1]2020 год'!$C:$J,8,0),IFERROR(VLOOKUP(D1296,'[1]2020 год'!$C:$J,7,0),""))</f>
        <v/>
      </c>
    </row>
    <row r="1297" spans="1:20" ht="42.6" thickTop="1" thickBot="1" x14ac:dyDescent="0.3">
      <c r="A1297" s="114"/>
      <c r="B1297" s="115"/>
      <c r="C1297" s="115"/>
      <c r="D1297" s="115"/>
      <c r="E1297" s="125"/>
      <c r="F1297" s="109"/>
      <c r="G1297" s="110"/>
      <c r="H1297" s="110"/>
      <c r="I1297" s="111" t="s">
        <v>1333</v>
      </c>
      <c r="J1297" s="110" t="s">
        <v>1210</v>
      </c>
      <c r="K1297" s="110" t="s">
        <v>1230</v>
      </c>
      <c r="L1297" s="116"/>
      <c r="M1297" s="116"/>
      <c r="N1297" s="116"/>
      <c r="O1297" s="110" t="s">
        <v>1210</v>
      </c>
      <c r="P1297" s="110" t="s">
        <v>1230</v>
      </c>
      <c r="Q1297" s="117"/>
      <c r="R1297" s="118"/>
      <c r="S1297" s="101" t="str">
        <f t="shared" si="22"/>
        <v>Ok</v>
      </c>
      <c r="T1297" s="6" t="str">
        <f>IFERROR(VLOOKUP(D1297,'[1]2020 год'!$C:$J,8,0),IFERROR(VLOOKUP(D1297,'[1]2020 год'!$C:$J,7,0),""))</f>
        <v/>
      </c>
    </row>
    <row r="1298" spans="1:20" ht="42.6" thickTop="1" thickBot="1" x14ac:dyDescent="0.3">
      <c r="A1298" s="114"/>
      <c r="B1298" s="115"/>
      <c r="C1298" s="115"/>
      <c r="D1298" s="115"/>
      <c r="E1298" s="125"/>
      <c r="F1298" s="109"/>
      <c r="G1298" s="110"/>
      <c r="H1298" s="110"/>
      <c r="I1298" s="111" t="s">
        <v>1333</v>
      </c>
      <c r="J1298" s="110" t="s">
        <v>1210</v>
      </c>
      <c r="K1298" s="110" t="s">
        <v>1230</v>
      </c>
      <c r="L1298" s="116"/>
      <c r="M1298" s="116"/>
      <c r="N1298" s="116"/>
      <c r="O1298" s="110" t="s">
        <v>1210</v>
      </c>
      <c r="P1298" s="110" t="s">
        <v>1230</v>
      </c>
      <c r="Q1298" s="117"/>
      <c r="R1298" s="118"/>
      <c r="S1298" s="101" t="str">
        <f t="shared" si="22"/>
        <v>Ok</v>
      </c>
      <c r="T1298" s="6" t="str">
        <f>IFERROR(VLOOKUP(D1298,'[1]2020 год'!$C:$J,8,0),IFERROR(VLOOKUP(D1298,'[1]2020 год'!$C:$J,7,0),""))</f>
        <v/>
      </c>
    </row>
    <row r="1299" spans="1:20" ht="42.6" thickTop="1" thickBot="1" x14ac:dyDescent="0.3">
      <c r="A1299" s="114"/>
      <c r="B1299" s="115"/>
      <c r="C1299" s="115"/>
      <c r="D1299" s="115"/>
      <c r="E1299" s="125"/>
      <c r="F1299" s="109"/>
      <c r="G1299" s="110"/>
      <c r="H1299" s="110"/>
      <c r="I1299" s="111" t="s">
        <v>1333</v>
      </c>
      <c r="J1299" s="110" t="s">
        <v>1210</v>
      </c>
      <c r="K1299" s="110" t="s">
        <v>1230</v>
      </c>
      <c r="L1299" s="116"/>
      <c r="M1299" s="116"/>
      <c r="N1299" s="116"/>
      <c r="O1299" s="110" t="s">
        <v>1210</v>
      </c>
      <c r="P1299" s="110" t="s">
        <v>1230</v>
      </c>
      <c r="Q1299" s="117"/>
      <c r="R1299" s="118"/>
      <c r="S1299" s="101" t="str">
        <f t="shared" si="22"/>
        <v>Ok</v>
      </c>
      <c r="T1299" s="6" t="str">
        <f>IFERROR(VLOOKUP(D1299,'[1]2020 год'!$C:$J,8,0),IFERROR(VLOOKUP(D1299,'[1]2020 год'!$C:$J,7,0),""))</f>
        <v/>
      </c>
    </row>
    <row r="1300" spans="1:20" ht="42.6" thickTop="1" thickBot="1" x14ac:dyDescent="0.3">
      <c r="A1300" s="114"/>
      <c r="B1300" s="115"/>
      <c r="C1300" s="115"/>
      <c r="D1300" s="115"/>
      <c r="E1300" s="125"/>
      <c r="F1300" s="109"/>
      <c r="G1300" s="110"/>
      <c r="H1300" s="110"/>
      <c r="I1300" s="111" t="s">
        <v>1333</v>
      </c>
      <c r="J1300" s="110" t="s">
        <v>1210</v>
      </c>
      <c r="K1300" s="110" t="s">
        <v>1230</v>
      </c>
      <c r="L1300" s="116"/>
      <c r="M1300" s="116"/>
      <c r="N1300" s="116"/>
      <c r="O1300" s="110" t="s">
        <v>1210</v>
      </c>
      <c r="P1300" s="110" t="s">
        <v>1230</v>
      </c>
      <c r="Q1300" s="117"/>
      <c r="R1300" s="118"/>
      <c r="S1300" s="101" t="str">
        <f t="shared" si="22"/>
        <v>Ok</v>
      </c>
      <c r="T1300" s="6" t="str">
        <f>IFERROR(VLOOKUP(D1300,'[1]2020 год'!$C:$J,8,0),IFERROR(VLOOKUP(D1300,'[1]2020 год'!$C:$J,7,0),""))</f>
        <v/>
      </c>
    </row>
    <row r="1301" spans="1:20" ht="42.6" thickTop="1" thickBot="1" x14ac:dyDescent="0.3">
      <c r="A1301" s="114"/>
      <c r="B1301" s="115"/>
      <c r="C1301" s="115"/>
      <c r="D1301" s="115"/>
      <c r="E1301" s="125"/>
      <c r="F1301" s="109"/>
      <c r="G1301" s="110"/>
      <c r="H1301" s="110"/>
      <c r="I1301" s="111" t="s">
        <v>1333</v>
      </c>
      <c r="J1301" s="110" t="s">
        <v>1210</v>
      </c>
      <c r="K1301" s="110" t="s">
        <v>1230</v>
      </c>
      <c r="L1301" s="116"/>
      <c r="M1301" s="116"/>
      <c r="N1301" s="116"/>
      <c r="O1301" s="110" t="s">
        <v>1210</v>
      </c>
      <c r="P1301" s="110" t="s">
        <v>1230</v>
      </c>
      <c r="Q1301" s="117"/>
      <c r="R1301" s="118"/>
      <c r="S1301" s="101" t="str">
        <f t="shared" si="22"/>
        <v>Ok</v>
      </c>
      <c r="T1301" s="6" t="str">
        <f>IFERROR(VLOOKUP(D1301,'[1]2020 год'!$C:$J,8,0),IFERROR(VLOOKUP(D1301,'[1]2020 год'!$C:$J,7,0),""))</f>
        <v/>
      </c>
    </row>
    <row r="1302" spans="1:20" ht="42.6" thickTop="1" thickBot="1" x14ac:dyDescent="0.3">
      <c r="A1302" s="114"/>
      <c r="B1302" s="115"/>
      <c r="C1302" s="115"/>
      <c r="D1302" s="115"/>
      <c r="E1302" s="125"/>
      <c r="F1302" s="109"/>
      <c r="G1302" s="110"/>
      <c r="H1302" s="110"/>
      <c r="I1302" s="111" t="s">
        <v>1333</v>
      </c>
      <c r="J1302" s="110" t="s">
        <v>1210</v>
      </c>
      <c r="K1302" s="110" t="s">
        <v>1230</v>
      </c>
      <c r="L1302" s="116"/>
      <c r="M1302" s="116"/>
      <c r="N1302" s="116"/>
      <c r="O1302" s="110" t="s">
        <v>1210</v>
      </c>
      <c r="P1302" s="110" t="s">
        <v>1230</v>
      </c>
      <c r="Q1302" s="117"/>
      <c r="R1302" s="118"/>
      <c r="S1302" s="101" t="str">
        <f t="shared" si="22"/>
        <v>Ok</v>
      </c>
      <c r="T1302" s="6" t="str">
        <f>IFERROR(VLOOKUP(D1302,'[1]2020 год'!$C:$J,8,0),IFERROR(VLOOKUP(D1302,'[1]2020 год'!$C:$J,7,0),""))</f>
        <v/>
      </c>
    </row>
    <row r="1303" spans="1:20" ht="42.6" thickTop="1" thickBot="1" x14ac:dyDescent="0.3">
      <c r="A1303" s="114"/>
      <c r="B1303" s="115"/>
      <c r="C1303" s="115"/>
      <c r="D1303" s="115"/>
      <c r="E1303" s="125"/>
      <c r="F1303" s="109"/>
      <c r="G1303" s="110"/>
      <c r="H1303" s="110"/>
      <c r="I1303" s="111" t="s">
        <v>1333</v>
      </c>
      <c r="J1303" s="110" t="s">
        <v>1210</v>
      </c>
      <c r="K1303" s="110" t="s">
        <v>1230</v>
      </c>
      <c r="L1303" s="116"/>
      <c r="M1303" s="116"/>
      <c r="N1303" s="116"/>
      <c r="O1303" s="110" t="s">
        <v>1210</v>
      </c>
      <c r="P1303" s="110" t="s">
        <v>1230</v>
      </c>
      <c r="Q1303" s="117"/>
      <c r="R1303" s="118"/>
      <c r="S1303" s="101" t="str">
        <f t="shared" si="22"/>
        <v>Ok</v>
      </c>
      <c r="T1303" s="6" t="str">
        <f>IFERROR(VLOOKUP(D1303,'[1]2020 год'!$C:$J,8,0),IFERROR(VLOOKUP(D1303,'[1]2020 год'!$C:$J,7,0),""))</f>
        <v/>
      </c>
    </row>
    <row r="1304" spans="1:20" ht="42.6" thickTop="1" thickBot="1" x14ac:dyDescent="0.3">
      <c r="A1304" s="114"/>
      <c r="B1304" s="115"/>
      <c r="C1304" s="115"/>
      <c r="D1304" s="115"/>
      <c r="E1304" s="125"/>
      <c r="F1304" s="109"/>
      <c r="G1304" s="110"/>
      <c r="H1304" s="110"/>
      <c r="I1304" s="111" t="s">
        <v>1333</v>
      </c>
      <c r="J1304" s="110" t="s">
        <v>1210</v>
      </c>
      <c r="K1304" s="110" t="s">
        <v>1230</v>
      </c>
      <c r="L1304" s="116"/>
      <c r="M1304" s="116"/>
      <c r="N1304" s="116"/>
      <c r="O1304" s="110" t="s">
        <v>1210</v>
      </c>
      <c r="P1304" s="110" t="s">
        <v>1230</v>
      </c>
      <c r="Q1304" s="117"/>
      <c r="R1304" s="118"/>
      <c r="S1304" s="101" t="str">
        <f t="shared" si="22"/>
        <v>Ok</v>
      </c>
      <c r="T1304" s="6" t="str">
        <f>IFERROR(VLOOKUP(D1304,'[1]2020 год'!$C:$J,8,0),IFERROR(VLOOKUP(D1304,'[1]2020 год'!$C:$J,7,0),""))</f>
        <v/>
      </c>
    </row>
    <row r="1305" spans="1:20" ht="42.6" thickTop="1" thickBot="1" x14ac:dyDescent="0.3">
      <c r="A1305" s="114"/>
      <c r="B1305" s="115"/>
      <c r="C1305" s="115"/>
      <c r="D1305" s="115"/>
      <c r="E1305" s="125"/>
      <c r="F1305" s="109"/>
      <c r="G1305" s="110"/>
      <c r="H1305" s="110"/>
      <c r="I1305" s="111" t="s">
        <v>1333</v>
      </c>
      <c r="J1305" s="110" t="s">
        <v>1210</v>
      </c>
      <c r="K1305" s="110" t="s">
        <v>1230</v>
      </c>
      <c r="L1305" s="116"/>
      <c r="M1305" s="116"/>
      <c r="N1305" s="116"/>
      <c r="O1305" s="110" t="s">
        <v>1210</v>
      </c>
      <c r="P1305" s="110" t="s">
        <v>1230</v>
      </c>
      <c r="Q1305" s="117"/>
      <c r="R1305" s="118"/>
      <c r="S1305" s="101" t="str">
        <f t="shared" si="22"/>
        <v>Ok</v>
      </c>
      <c r="T1305" s="6" t="str">
        <f>IFERROR(VLOOKUP(D1305,'[1]2020 год'!$C:$J,8,0),IFERROR(VLOOKUP(D1305,'[1]2020 год'!$C:$J,7,0),""))</f>
        <v/>
      </c>
    </row>
    <row r="1306" spans="1:20" ht="42.6" thickTop="1" thickBot="1" x14ac:dyDescent="0.3">
      <c r="A1306" s="114"/>
      <c r="B1306" s="115"/>
      <c r="C1306" s="115"/>
      <c r="D1306" s="115"/>
      <c r="E1306" s="125"/>
      <c r="F1306" s="109"/>
      <c r="G1306" s="110"/>
      <c r="H1306" s="110"/>
      <c r="I1306" s="111" t="s">
        <v>1333</v>
      </c>
      <c r="J1306" s="110" t="s">
        <v>1210</v>
      </c>
      <c r="K1306" s="110" t="s">
        <v>1230</v>
      </c>
      <c r="L1306" s="116"/>
      <c r="M1306" s="116"/>
      <c r="N1306" s="116"/>
      <c r="O1306" s="110" t="s">
        <v>1210</v>
      </c>
      <c r="P1306" s="110" t="s">
        <v>1230</v>
      </c>
      <c r="Q1306" s="117"/>
      <c r="R1306" s="118"/>
      <c r="S1306" s="101" t="str">
        <f t="shared" si="22"/>
        <v>Ok</v>
      </c>
      <c r="T1306" s="6" t="str">
        <f>IFERROR(VLOOKUP(D1306,'[1]2020 год'!$C:$J,8,0),IFERROR(VLOOKUP(D1306,'[1]2020 год'!$C:$J,7,0),""))</f>
        <v/>
      </c>
    </row>
    <row r="1307" spans="1:20" ht="42.6" thickTop="1" thickBot="1" x14ac:dyDescent="0.3">
      <c r="A1307" s="114"/>
      <c r="B1307" s="115"/>
      <c r="C1307" s="115"/>
      <c r="D1307" s="115"/>
      <c r="E1307" s="125"/>
      <c r="F1307" s="109"/>
      <c r="G1307" s="110"/>
      <c r="H1307" s="110"/>
      <c r="I1307" s="111" t="s">
        <v>1333</v>
      </c>
      <c r="J1307" s="110" t="s">
        <v>1210</v>
      </c>
      <c r="K1307" s="110" t="s">
        <v>1230</v>
      </c>
      <c r="L1307" s="116"/>
      <c r="M1307" s="116"/>
      <c r="N1307" s="116"/>
      <c r="O1307" s="110" t="s">
        <v>1210</v>
      </c>
      <c r="P1307" s="110" t="s">
        <v>1230</v>
      </c>
      <c r="Q1307" s="117"/>
      <c r="R1307" s="118"/>
      <c r="S1307" s="101" t="str">
        <f t="shared" si="22"/>
        <v>Ok</v>
      </c>
      <c r="T1307" s="6" t="str">
        <f>IFERROR(VLOOKUP(D1307,'[1]2020 год'!$C:$J,8,0),IFERROR(VLOOKUP(D1307,'[1]2020 год'!$C:$J,7,0),""))</f>
        <v/>
      </c>
    </row>
    <row r="1308" spans="1:20" ht="42.6" thickTop="1" thickBot="1" x14ac:dyDescent="0.3">
      <c r="A1308" s="114"/>
      <c r="B1308" s="115"/>
      <c r="C1308" s="115"/>
      <c r="D1308" s="115"/>
      <c r="E1308" s="125"/>
      <c r="F1308" s="109"/>
      <c r="G1308" s="110"/>
      <c r="H1308" s="110"/>
      <c r="I1308" s="111" t="s">
        <v>1333</v>
      </c>
      <c r="J1308" s="110" t="s">
        <v>1210</v>
      </c>
      <c r="K1308" s="110" t="s">
        <v>1230</v>
      </c>
      <c r="L1308" s="116"/>
      <c r="M1308" s="116"/>
      <c r="N1308" s="116"/>
      <c r="O1308" s="110" t="s">
        <v>1210</v>
      </c>
      <c r="P1308" s="110" t="s">
        <v>1230</v>
      </c>
      <c r="Q1308" s="117"/>
      <c r="R1308" s="118"/>
      <c r="S1308" s="101" t="str">
        <f t="shared" si="22"/>
        <v>Ok</v>
      </c>
      <c r="T1308" s="6" t="str">
        <f>IFERROR(VLOOKUP(D1308,'[1]2020 год'!$C:$J,8,0),IFERROR(VLOOKUP(D1308,'[1]2020 год'!$C:$J,7,0),""))</f>
        <v/>
      </c>
    </row>
    <row r="1309" spans="1:20" ht="42.6" thickTop="1" thickBot="1" x14ac:dyDescent="0.3">
      <c r="A1309" s="114"/>
      <c r="B1309" s="115"/>
      <c r="C1309" s="115"/>
      <c r="D1309" s="115"/>
      <c r="E1309" s="125"/>
      <c r="F1309" s="109"/>
      <c r="G1309" s="110"/>
      <c r="H1309" s="110"/>
      <c r="I1309" s="111" t="s">
        <v>1333</v>
      </c>
      <c r="J1309" s="110" t="s">
        <v>1210</v>
      </c>
      <c r="K1309" s="110" t="s">
        <v>1230</v>
      </c>
      <c r="L1309" s="116"/>
      <c r="M1309" s="116"/>
      <c r="N1309" s="116"/>
      <c r="O1309" s="110" t="s">
        <v>1210</v>
      </c>
      <c r="P1309" s="110" t="s">
        <v>1230</v>
      </c>
      <c r="Q1309" s="117"/>
      <c r="R1309" s="118"/>
      <c r="S1309" s="101" t="str">
        <f t="shared" si="22"/>
        <v>Ok</v>
      </c>
      <c r="T1309" s="6" t="str">
        <f>IFERROR(VLOOKUP(D1309,'[1]2020 год'!$C:$J,8,0),IFERROR(VLOOKUP(D1309,'[1]2020 год'!$C:$J,7,0),""))</f>
        <v/>
      </c>
    </row>
    <row r="1310" spans="1:20" ht="42.6" thickTop="1" thickBot="1" x14ac:dyDescent="0.3">
      <c r="A1310" s="114"/>
      <c r="B1310" s="115"/>
      <c r="C1310" s="115"/>
      <c r="D1310" s="115"/>
      <c r="E1310" s="125"/>
      <c r="F1310" s="109"/>
      <c r="G1310" s="110"/>
      <c r="H1310" s="110"/>
      <c r="I1310" s="111" t="s">
        <v>1333</v>
      </c>
      <c r="J1310" s="110" t="s">
        <v>1210</v>
      </c>
      <c r="K1310" s="110" t="s">
        <v>1230</v>
      </c>
      <c r="L1310" s="116"/>
      <c r="M1310" s="116"/>
      <c r="N1310" s="116"/>
      <c r="O1310" s="110" t="s">
        <v>1210</v>
      </c>
      <c r="P1310" s="110" t="s">
        <v>1230</v>
      </c>
      <c r="Q1310" s="117"/>
      <c r="R1310" s="118"/>
      <c r="S1310" s="101" t="str">
        <f t="shared" si="22"/>
        <v>Ok</v>
      </c>
      <c r="T1310" s="6" t="str">
        <f>IFERROR(VLOOKUP(D1310,'[1]2020 год'!$C:$J,8,0),IFERROR(VLOOKUP(D1310,'[1]2020 год'!$C:$J,7,0),""))</f>
        <v/>
      </c>
    </row>
    <row r="1311" spans="1:20" ht="42.6" thickTop="1" thickBot="1" x14ac:dyDescent="0.3">
      <c r="A1311" s="114"/>
      <c r="B1311" s="115"/>
      <c r="C1311" s="115"/>
      <c r="D1311" s="115"/>
      <c r="E1311" s="125"/>
      <c r="F1311" s="109"/>
      <c r="G1311" s="110"/>
      <c r="H1311" s="110"/>
      <c r="I1311" s="111" t="s">
        <v>1333</v>
      </c>
      <c r="J1311" s="110" t="s">
        <v>1210</v>
      </c>
      <c r="K1311" s="110" t="s">
        <v>1230</v>
      </c>
      <c r="L1311" s="116"/>
      <c r="M1311" s="116"/>
      <c r="N1311" s="116"/>
      <c r="O1311" s="110" t="s">
        <v>1210</v>
      </c>
      <c r="P1311" s="110" t="s">
        <v>1230</v>
      </c>
      <c r="Q1311" s="117"/>
      <c r="R1311" s="118"/>
      <c r="S1311" s="101" t="str">
        <f t="shared" si="22"/>
        <v>Ok</v>
      </c>
      <c r="T1311" s="6" t="str">
        <f>IFERROR(VLOOKUP(D1311,'[1]2020 год'!$C:$J,8,0),IFERROR(VLOOKUP(D1311,'[1]2020 год'!$C:$J,7,0),""))</f>
        <v/>
      </c>
    </row>
    <row r="1312" spans="1:20" ht="42.6" thickTop="1" thickBot="1" x14ac:dyDescent="0.3">
      <c r="A1312" s="114"/>
      <c r="B1312" s="115"/>
      <c r="C1312" s="115"/>
      <c r="D1312" s="115"/>
      <c r="E1312" s="125"/>
      <c r="F1312" s="109"/>
      <c r="G1312" s="110"/>
      <c r="H1312" s="110"/>
      <c r="I1312" s="111" t="s">
        <v>1333</v>
      </c>
      <c r="J1312" s="110" t="s">
        <v>1210</v>
      </c>
      <c r="K1312" s="110" t="s">
        <v>1230</v>
      </c>
      <c r="L1312" s="116"/>
      <c r="M1312" s="116"/>
      <c r="N1312" s="116"/>
      <c r="O1312" s="110" t="s">
        <v>1210</v>
      </c>
      <c r="P1312" s="110" t="s">
        <v>1230</v>
      </c>
      <c r="Q1312" s="117"/>
      <c r="R1312" s="118"/>
      <c r="S1312" s="101" t="str">
        <f t="shared" si="22"/>
        <v>Ok</v>
      </c>
      <c r="T1312" s="6" t="str">
        <f>IFERROR(VLOOKUP(D1312,'[1]2020 год'!$C:$J,8,0),IFERROR(VLOOKUP(D1312,'[1]2020 год'!$C:$J,7,0),""))</f>
        <v/>
      </c>
    </row>
    <row r="1313" spans="1:20" ht="42.6" thickTop="1" thickBot="1" x14ac:dyDescent="0.3">
      <c r="A1313" s="114"/>
      <c r="B1313" s="115"/>
      <c r="C1313" s="115"/>
      <c r="D1313" s="115"/>
      <c r="E1313" s="125"/>
      <c r="F1313" s="109"/>
      <c r="G1313" s="110"/>
      <c r="H1313" s="110"/>
      <c r="I1313" s="111" t="s">
        <v>1333</v>
      </c>
      <c r="J1313" s="110" t="s">
        <v>1210</v>
      </c>
      <c r="K1313" s="110" t="s">
        <v>1230</v>
      </c>
      <c r="L1313" s="116"/>
      <c r="M1313" s="116"/>
      <c r="N1313" s="116"/>
      <c r="O1313" s="110" t="s">
        <v>1210</v>
      </c>
      <c r="P1313" s="110" t="s">
        <v>1230</v>
      </c>
      <c r="Q1313" s="117"/>
      <c r="R1313" s="118"/>
      <c r="S1313" s="101" t="str">
        <f t="shared" si="22"/>
        <v>Ok</v>
      </c>
      <c r="T1313" s="6" t="str">
        <f>IFERROR(VLOOKUP(D1313,'[1]2020 год'!$C:$J,8,0),IFERROR(VLOOKUP(D1313,'[1]2020 год'!$C:$J,7,0),""))</f>
        <v/>
      </c>
    </row>
    <row r="1314" spans="1:20" ht="42.6" thickTop="1" thickBot="1" x14ac:dyDescent="0.3">
      <c r="A1314" s="114"/>
      <c r="B1314" s="115"/>
      <c r="C1314" s="115"/>
      <c r="D1314" s="115"/>
      <c r="E1314" s="125"/>
      <c r="F1314" s="109"/>
      <c r="G1314" s="110"/>
      <c r="H1314" s="110"/>
      <c r="I1314" s="111" t="s">
        <v>1333</v>
      </c>
      <c r="J1314" s="110" t="s">
        <v>1210</v>
      </c>
      <c r="K1314" s="110" t="s">
        <v>1230</v>
      </c>
      <c r="L1314" s="116"/>
      <c r="M1314" s="116"/>
      <c r="N1314" s="116"/>
      <c r="O1314" s="110" t="s">
        <v>1210</v>
      </c>
      <c r="P1314" s="110" t="s">
        <v>1230</v>
      </c>
      <c r="Q1314" s="117"/>
      <c r="R1314" s="118"/>
      <c r="S1314" s="101" t="str">
        <f t="shared" si="22"/>
        <v>Ok</v>
      </c>
      <c r="T1314" s="6" t="str">
        <f>IFERROR(VLOOKUP(D1314,'[1]2020 год'!$C:$J,8,0),IFERROR(VLOOKUP(D1314,'[1]2020 год'!$C:$J,7,0),""))</f>
        <v/>
      </c>
    </row>
    <row r="1315" spans="1:20" ht="42.6" thickTop="1" thickBot="1" x14ac:dyDescent="0.3">
      <c r="A1315" s="114"/>
      <c r="B1315" s="115"/>
      <c r="C1315" s="115"/>
      <c r="D1315" s="115"/>
      <c r="E1315" s="125"/>
      <c r="F1315" s="109"/>
      <c r="G1315" s="110"/>
      <c r="H1315" s="110"/>
      <c r="I1315" s="111" t="s">
        <v>1333</v>
      </c>
      <c r="J1315" s="110" t="s">
        <v>1210</v>
      </c>
      <c r="K1315" s="110" t="s">
        <v>1230</v>
      </c>
      <c r="L1315" s="116"/>
      <c r="M1315" s="116"/>
      <c r="N1315" s="116"/>
      <c r="O1315" s="110" t="s">
        <v>1210</v>
      </c>
      <c r="P1315" s="110" t="s">
        <v>1230</v>
      </c>
      <c r="Q1315" s="117"/>
      <c r="R1315" s="118"/>
      <c r="S1315" s="101" t="str">
        <f t="shared" si="22"/>
        <v>Ok</v>
      </c>
      <c r="T1315" s="6" t="str">
        <f>IFERROR(VLOOKUP(D1315,'[1]2020 год'!$C:$J,8,0),IFERROR(VLOOKUP(D1315,'[1]2020 год'!$C:$J,7,0),""))</f>
        <v/>
      </c>
    </row>
    <row r="1316" spans="1:20" ht="42.6" thickTop="1" thickBot="1" x14ac:dyDescent="0.3">
      <c r="A1316" s="114"/>
      <c r="B1316" s="115"/>
      <c r="C1316" s="115"/>
      <c r="D1316" s="115"/>
      <c r="E1316" s="125"/>
      <c r="F1316" s="109"/>
      <c r="G1316" s="110"/>
      <c r="H1316" s="110"/>
      <c r="I1316" s="111" t="s">
        <v>1333</v>
      </c>
      <c r="J1316" s="110" t="s">
        <v>1210</v>
      </c>
      <c r="K1316" s="110" t="s">
        <v>1230</v>
      </c>
      <c r="L1316" s="116"/>
      <c r="M1316" s="116"/>
      <c r="N1316" s="116"/>
      <c r="O1316" s="110" t="s">
        <v>1210</v>
      </c>
      <c r="P1316" s="110" t="s">
        <v>1230</v>
      </c>
      <c r="Q1316" s="117"/>
      <c r="R1316" s="118"/>
      <c r="S1316" s="101" t="str">
        <f t="shared" si="22"/>
        <v>Ok</v>
      </c>
      <c r="T1316" s="6" t="str">
        <f>IFERROR(VLOOKUP(D1316,'[1]2020 год'!$C:$J,8,0),IFERROR(VLOOKUP(D1316,'[1]2020 год'!$C:$J,7,0),""))</f>
        <v/>
      </c>
    </row>
    <row r="1317" spans="1:20" ht="42.6" thickTop="1" thickBot="1" x14ac:dyDescent="0.3">
      <c r="A1317" s="114"/>
      <c r="B1317" s="115"/>
      <c r="C1317" s="115"/>
      <c r="D1317" s="115"/>
      <c r="E1317" s="125"/>
      <c r="F1317" s="109"/>
      <c r="G1317" s="110"/>
      <c r="H1317" s="110"/>
      <c r="I1317" s="111" t="s">
        <v>1333</v>
      </c>
      <c r="J1317" s="110" t="s">
        <v>1210</v>
      </c>
      <c r="K1317" s="110" t="s">
        <v>1230</v>
      </c>
      <c r="L1317" s="116"/>
      <c r="M1317" s="116"/>
      <c r="N1317" s="116"/>
      <c r="O1317" s="110" t="s">
        <v>1210</v>
      </c>
      <c r="P1317" s="110" t="s">
        <v>1230</v>
      </c>
      <c r="Q1317" s="117"/>
      <c r="R1317" s="118"/>
      <c r="S1317" s="101" t="str">
        <f t="shared" si="22"/>
        <v>Ok</v>
      </c>
      <c r="T1317" s="6" t="str">
        <f>IFERROR(VLOOKUP(D1317,'[1]2020 год'!$C:$J,8,0),IFERROR(VLOOKUP(D1317,'[1]2020 год'!$C:$J,7,0),""))</f>
        <v/>
      </c>
    </row>
    <row r="1318" spans="1:20" ht="42.6" thickTop="1" thickBot="1" x14ac:dyDescent="0.3">
      <c r="A1318" s="114"/>
      <c r="B1318" s="115"/>
      <c r="C1318" s="115"/>
      <c r="D1318" s="115"/>
      <c r="E1318" s="125"/>
      <c r="F1318" s="109"/>
      <c r="G1318" s="110"/>
      <c r="H1318" s="110"/>
      <c r="I1318" s="111" t="s">
        <v>1333</v>
      </c>
      <c r="J1318" s="110" t="s">
        <v>1210</v>
      </c>
      <c r="K1318" s="110" t="s">
        <v>1230</v>
      </c>
      <c r="L1318" s="116"/>
      <c r="M1318" s="116"/>
      <c r="N1318" s="116"/>
      <c r="O1318" s="110" t="s">
        <v>1210</v>
      </c>
      <c r="P1318" s="110" t="s">
        <v>1230</v>
      </c>
      <c r="Q1318" s="117"/>
      <c r="R1318" s="118"/>
      <c r="S1318" s="101" t="str">
        <f t="shared" si="22"/>
        <v>Ok</v>
      </c>
      <c r="T1318" s="6" t="str">
        <f>IFERROR(VLOOKUP(D1318,'[1]2020 год'!$C:$J,8,0),IFERROR(VLOOKUP(D1318,'[1]2020 год'!$C:$J,7,0),""))</f>
        <v/>
      </c>
    </row>
    <row r="1319" spans="1:20" ht="42.6" thickTop="1" thickBot="1" x14ac:dyDescent="0.3">
      <c r="A1319" s="114"/>
      <c r="B1319" s="115"/>
      <c r="C1319" s="115"/>
      <c r="D1319" s="115"/>
      <c r="E1319" s="125"/>
      <c r="F1319" s="109"/>
      <c r="G1319" s="110"/>
      <c r="H1319" s="110"/>
      <c r="I1319" s="111" t="s">
        <v>1333</v>
      </c>
      <c r="J1319" s="110" t="s">
        <v>1210</v>
      </c>
      <c r="K1319" s="110" t="s">
        <v>1230</v>
      </c>
      <c r="L1319" s="116"/>
      <c r="M1319" s="116"/>
      <c r="N1319" s="116"/>
      <c r="O1319" s="110" t="s">
        <v>1210</v>
      </c>
      <c r="P1319" s="110" t="s">
        <v>1230</v>
      </c>
      <c r="Q1319" s="117"/>
      <c r="R1319" s="118"/>
      <c r="S1319" s="101" t="str">
        <f t="shared" si="22"/>
        <v>Ok</v>
      </c>
      <c r="T1319" s="6" t="str">
        <f>IFERROR(VLOOKUP(D1319,'[1]2020 год'!$C:$J,8,0),IFERROR(VLOOKUP(D1319,'[1]2020 год'!$C:$J,7,0),""))</f>
        <v/>
      </c>
    </row>
    <row r="1320" spans="1:20" ht="42.6" thickTop="1" thickBot="1" x14ac:dyDescent="0.3">
      <c r="A1320" s="114"/>
      <c r="B1320" s="115"/>
      <c r="C1320" s="115"/>
      <c r="D1320" s="115"/>
      <c r="E1320" s="125"/>
      <c r="F1320" s="109"/>
      <c r="G1320" s="110"/>
      <c r="H1320" s="110"/>
      <c r="I1320" s="111" t="s">
        <v>1333</v>
      </c>
      <c r="J1320" s="110" t="s">
        <v>1210</v>
      </c>
      <c r="K1320" s="110" t="s">
        <v>1230</v>
      </c>
      <c r="L1320" s="116"/>
      <c r="M1320" s="116"/>
      <c r="N1320" s="116"/>
      <c r="O1320" s="110" t="s">
        <v>1210</v>
      </c>
      <c r="P1320" s="110" t="s">
        <v>1230</v>
      </c>
      <c r="Q1320" s="117"/>
      <c r="R1320" s="118"/>
      <c r="S1320" s="101" t="str">
        <f t="shared" si="22"/>
        <v>Ok</v>
      </c>
      <c r="T1320" s="6" t="str">
        <f>IFERROR(VLOOKUP(D1320,'[1]2020 год'!$C:$J,8,0),IFERROR(VLOOKUP(D1320,'[1]2020 год'!$C:$J,7,0),""))</f>
        <v/>
      </c>
    </row>
    <row r="1321" spans="1:20" ht="42.6" thickTop="1" thickBot="1" x14ac:dyDescent="0.3">
      <c r="A1321" s="114"/>
      <c r="B1321" s="115"/>
      <c r="C1321" s="115"/>
      <c r="D1321" s="115"/>
      <c r="E1321" s="125"/>
      <c r="F1321" s="109"/>
      <c r="G1321" s="110"/>
      <c r="H1321" s="110"/>
      <c r="I1321" s="111" t="s">
        <v>1333</v>
      </c>
      <c r="J1321" s="110" t="s">
        <v>1210</v>
      </c>
      <c r="K1321" s="110" t="s">
        <v>1230</v>
      </c>
      <c r="L1321" s="116"/>
      <c r="M1321" s="116"/>
      <c r="N1321" s="116"/>
      <c r="O1321" s="110" t="s">
        <v>1210</v>
      </c>
      <c r="P1321" s="110" t="s">
        <v>1230</v>
      </c>
      <c r="Q1321" s="117"/>
      <c r="R1321" s="118"/>
      <c r="S1321" s="101" t="str">
        <f t="shared" si="22"/>
        <v>Ok</v>
      </c>
      <c r="T1321" s="6" t="str">
        <f>IFERROR(VLOOKUP(D1321,'[1]2020 год'!$C:$J,8,0),IFERROR(VLOOKUP(D1321,'[1]2020 год'!$C:$J,7,0),""))</f>
        <v/>
      </c>
    </row>
    <row r="1322" spans="1:20" ht="42.6" thickTop="1" thickBot="1" x14ac:dyDescent="0.3">
      <c r="A1322" s="114"/>
      <c r="B1322" s="115"/>
      <c r="C1322" s="115"/>
      <c r="D1322" s="115"/>
      <c r="E1322" s="125"/>
      <c r="F1322" s="109"/>
      <c r="G1322" s="110"/>
      <c r="H1322" s="110"/>
      <c r="I1322" s="111" t="s">
        <v>1333</v>
      </c>
      <c r="J1322" s="110" t="s">
        <v>1210</v>
      </c>
      <c r="K1322" s="110" t="s">
        <v>1230</v>
      </c>
      <c r="L1322" s="116"/>
      <c r="M1322" s="116"/>
      <c r="N1322" s="116"/>
      <c r="O1322" s="110" t="s">
        <v>1210</v>
      </c>
      <c r="P1322" s="110" t="s">
        <v>1230</v>
      </c>
      <c r="Q1322" s="117"/>
      <c r="R1322" s="118"/>
      <c r="S1322" s="101" t="str">
        <f t="shared" si="22"/>
        <v>Ok</v>
      </c>
      <c r="T1322" s="6" t="str">
        <f>IFERROR(VLOOKUP(D1322,'[1]2020 год'!$C:$J,8,0),IFERROR(VLOOKUP(D1322,'[1]2020 год'!$C:$J,7,0),""))</f>
        <v/>
      </c>
    </row>
    <row r="1323" spans="1:20" ht="42.6" thickTop="1" thickBot="1" x14ac:dyDescent="0.3">
      <c r="A1323" s="114"/>
      <c r="B1323" s="115"/>
      <c r="C1323" s="115"/>
      <c r="D1323" s="115"/>
      <c r="E1323" s="125"/>
      <c r="F1323" s="109"/>
      <c r="G1323" s="110"/>
      <c r="H1323" s="110"/>
      <c r="I1323" s="111" t="s">
        <v>1333</v>
      </c>
      <c r="J1323" s="110" t="s">
        <v>1210</v>
      </c>
      <c r="K1323" s="110" t="s">
        <v>1230</v>
      </c>
      <c r="L1323" s="116"/>
      <c r="M1323" s="116"/>
      <c r="N1323" s="116"/>
      <c r="O1323" s="110" t="s">
        <v>1210</v>
      </c>
      <c r="P1323" s="110" t="s">
        <v>1230</v>
      </c>
      <c r="Q1323" s="117"/>
      <c r="R1323" s="118"/>
      <c r="S1323" s="101" t="str">
        <f t="shared" si="22"/>
        <v>Ok</v>
      </c>
      <c r="T1323" s="6" t="str">
        <f>IFERROR(VLOOKUP(D1323,'[1]2020 год'!$C:$J,8,0),IFERROR(VLOOKUP(D1323,'[1]2020 год'!$C:$J,7,0),""))</f>
        <v/>
      </c>
    </row>
    <row r="1324" spans="1:20" ht="42.6" thickTop="1" thickBot="1" x14ac:dyDescent="0.3">
      <c r="A1324" s="114"/>
      <c r="B1324" s="115"/>
      <c r="C1324" s="115"/>
      <c r="D1324" s="115"/>
      <c r="E1324" s="125"/>
      <c r="F1324" s="109"/>
      <c r="G1324" s="110"/>
      <c r="H1324" s="110"/>
      <c r="I1324" s="111" t="s">
        <v>1333</v>
      </c>
      <c r="J1324" s="110" t="s">
        <v>1210</v>
      </c>
      <c r="K1324" s="110" t="s">
        <v>1230</v>
      </c>
      <c r="L1324" s="116"/>
      <c r="M1324" s="116"/>
      <c r="N1324" s="116"/>
      <c r="O1324" s="110" t="s">
        <v>1210</v>
      </c>
      <c r="P1324" s="110" t="s">
        <v>1230</v>
      </c>
      <c r="Q1324" s="117"/>
      <c r="R1324" s="118"/>
      <c r="S1324" s="101" t="str">
        <f t="shared" si="22"/>
        <v>Ok</v>
      </c>
      <c r="T1324" s="6" t="str">
        <f>IFERROR(VLOOKUP(D1324,'[1]2020 год'!$C:$J,8,0),IFERROR(VLOOKUP(D1324,'[1]2020 год'!$C:$J,7,0),""))</f>
        <v/>
      </c>
    </row>
    <row r="1325" spans="1:20" ht="42.6" thickTop="1" thickBot="1" x14ac:dyDescent="0.3">
      <c r="A1325" s="114"/>
      <c r="B1325" s="115"/>
      <c r="C1325" s="115"/>
      <c r="D1325" s="115"/>
      <c r="E1325" s="125"/>
      <c r="F1325" s="109"/>
      <c r="G1325" s="110"/>
      <c r="H1325" s="110"/>
      <c r="I1325" s="111" t="s">
        <v>1333</v>
      </c>
      <c r="J1325" s="110" t="s">
        <v>1210</v>
      </c>
      <c r="K1325" s="110" t="s">
        <v>1230</v>
      </c>
      <c r="L1325" s="116"/>
      <c r="M1325" s="116"/>
      <c r="N1325" s="116"/>
      <c r="O1325" s="110" t="s">
        <v>1210</v>
      </c>
      <c r="P1325" s="110" t="s">
        <v>1230</v>
      </c>
      <c r="Q1325" s="117"/>
      <c r="R1325" s="118"/>
      <c r="S1325" s="101" t="str">
        <f t="shared" si="22"/>
        <v>Ok</v>
      </c>
      <c r="T1325" s="6" t="str">
        <f>IFERROR(VLOOKUP(D1325,'[1]2020 год'!$C:$J,8,0),IFERROR(VLOOKUP(D1325,'[1]2020 год'!$C:$J,7,0),""))</f>
        <v/>
      </c>
    </row>
    <row r="1326" spans="1:20" ht="42.6" thickTop="1" thickBot="1" x14ac:dyDescent="0.3">
      <c r="A1326" s="114"/>
      <c r="B1326" s="115"/>
      <c r="C1326" s="115"/>
      <c r="D1326" s="115"/>
      <c r="E1326" s="125"/>
      <c r="F1326" s="109"/>
      <c r="G1326" s="110"/>
      <c r="H1326" s="110"/>
      <c r="I1326" s="111" t="s">
        <v>1333</v>
      </c>
      <c r="J1326" s="110" t="s">
        <v>1210</v>
      </c>
      <c r="K1326" s="110" t="s">
        <v>1230</v>
      </c>
      <c r="L1326" s="116"/>
      <c r="M1326" s="116"/>
      <c r="N1326" s="116"/>
      <c r="O1326" s="110" t="s">
        <v>1210</v>
      </c>
      <c r="P1326" s="110" t="s">
        <v>1230</v>
      </c>
      <c r="Q1326" s="117"/>
      <c r="R1326" s="118"/>
      <c r="S1326" s="101" t="str">
        <f t="shared" si="22"/>
        <v>Ok</v>
      </c>
      <c r="T1326" s="6" t="str">
        <f>IFERROR(VLOOKUP(D1326,'[1]2020 год'!$C:$J,8,0),IFERROR(VLOOKUP(D1326,'[1]2020 год'!$C:$J,7,0),""))</f>
        <v/>
      </c>
    </row>
    <row r="1327" spans="1:20" ht="42.6" thickTop="1" thickBot="1" x14ac:dyDescent="0.3">
      <c r="A1327" s="114"/>
      <c r="B1327" s="115"/>
      <c r="C1327" s="115"/>
      <c r="D1327" s="115"/>
      <c r="E1327" s="125"/>
      <c r="F1327" s="109"/>
      <c r="G1327" s="110"/>
      <c r="H1327" s="110"/>
      <c r="I1327" s="111" t="s">
        <v>1333</v>
      </c>
      <c r="J1327" s="110" t="s">
        <v>1210</v>
      </c>
      <c r="K1327" s="110" t="s">
        <v>1230</v>
      </c>
      <c r="L1327" s="116"/>
      <c r="M1327" s="116"/>
      <c r="N1327" s="116"/>
      <c r="O1327" s="110" t="s">
        <v>1210</v>
      </c>
      <c r="P1327" s="110" t="s">
        <v>1230</v>
      </c>
      <c r="Q1327" s="117"/>
      <c r="R1327" s="118"/>
      <c r="S1327" s="101" t="str">
        <f t="shared" si="22"/>
        <v>Ok</v>
      </c>
      <c r="T1327" s="6" t="str">
        <f>IFERROR(VLOOKUP(D1327,'[1]2020 год'!$C:$J,8,0),IFERROR(VLOOKUP(D1327,'[1]2020 год'!$C:$J,7,0),""))</f>
        <v/>
      </c>
    </row>
    <row r="1328" spans="1:20" ht="42.6" thickTop="1" thickBot="1" x14ac:dyDescent="0.3">
      <c r="A1328" s="114"/>
      <c r="B1328" s="115"/>
      <c r="C1328" s="115"/>
      <c r="D1328" s="115"/>
      <c r="E1328" s="125"/>
      <c r="F1328" s="109"/>
      <c r="G1328" s="110"/>
      <c r="H1328" s="110"/>
      <c r="I1328" s="111" t="s">
        <v>1333</v>
      </c>
      <c r="J1328" s="110" t="s">
        <v>1210</v>
      </c>
      <c r="K1328" s="110" t="s">
        <v>1230</v>
      </c>
      <c r="L1328" s="116"/>
      <c r="M1328" s="116"/>
      <c r="N1328" s="116"/>
      <c r="O1328" s="110" t="s">
        <v>1210</v>
      </c>
      <c r="P1328" s="110" t="s">
        <v>1230</v>
      </c>
      <c r="Q1328" s="117"/>
      <c r="R1328" s="118"/>
      <c r="S1328" s="101" t="str">
        <f t="shared" si="22"/>
        <v>Ok</v>
      </c>
      <c r="T1328" s="6" t="str">
        <f>IFERROR(VLOOKUP(D1328,'[1]2020 год'!$C:$J,8,0),IFERROR(VLOOKUP(D1328,'[1]2020 год'!$C:$J,7,0),""))</f>
        <v/>
      </c>
    </row>
    <row r="1329" spans="1:20" ht="42.6" thickTop="1" thickBot="1" x14ac:dyDescent="0.3">
      <c r="A1329" s="114"/>
      <c r="B1329" s="115"/>
      <c r="C1329" s="115"/>
      <c r="D1329" s="115"/>
      <c r="E1329" s="125"/>
      <c r="F1329" s="109"/>
      <c r="G1329" s="110"/>
      <c r="H1329" s="110"/>
      <c r="I1329" s="111" t="s">
        <v>1333</v>
      </c>
      <c r="J1329" s="110" t="s">
        <v>1210</v>
      </c>
      <c r="K1329" s="110" t="s">
        <v>1230</v>
      </c>
      <c r="L1329" s="116"/>
      <c r="M1329" s="116"/>
      <c r="N1329" s="116"/>
      <c r="O1329" s="110" t="s">
        <v>1210</v>
      </c>
      <c r="P1329" s="110" t="s">
        <v>1230</v>
      </c>
      <c r="Q1329" s="117"/>
      <c r="R1329" s="118"/>
      <c r="S1329" s="101" t="str">
        <f t="shared" si="22"/>
        <v>Ok</v>
      </c>
      <c r="T1329" s="6" t="str">
        <f>IFERROR(VLOOKUP(D1329,'[1]2020 год'!$C:$J,8,0),IFERROR(VLOOKUP(D1329,'[1]2020 год'!$C:$J,7,0),""))</f>
        <v/>
      </c>
    </row>
    <row r="1330" spans="1:20" ht="42.6" thickTop="1" thickBot="1" x14ac:dyDescent="0.3">
      <c r="A1330" s="114"/>
      <c r="B1330" s="115"/>
      <c r="C1330" s="115"/>
      <c r="D1330" s="115"/>
      <c r="E1330" s="125"/>
      <c r="F1330" s="109"/>
      <c r="G1330" s="110"/>
      <c r="H1330" s="110"/>
      <c r="I1330" s="111" t="s">
        <v>1333</v>
      </c>
      <c r="J1330" s="110" t="s">
        <v>1210</v>
      </c>
      <c r="K1330" s="110" t="s">
        <v>1230</v>
      </c>
      <c r="L1330" s="116"/>
      <c r="M1330" s="116"/>
      <c r="N1330" s="116"/>
      <c r="O1330" s="110" t="s">
        <v>1210</v>
      </c>
      <c r="P1330" s="110" t="s">
        <v>1230</v>
      </c>
      <c r="Q1330" s="117"/>
      <c r="R1330" s="118"/>
      <c r="S1330" s="101" t="str">
        <f t="shared" si="22"/>
        <v>Ok</v>
      </c>
      <c r="T1330" s="6" t="str">
        <f>IFERROR(VLOOKUP(D1330,'[1]2020 год'!$C:$J,8,0),IFERROR(VLOOKUP(D1330,'[1]2020 год'!$C:$J,7,0),""))</f>
        <v/>
      </c>
    </row>
    <row r="1331" spans="1:20" ht="42.6" thickTop="1" thickBot="1" x14ac:dyDescent="0.3">
      <c r="A1331" s="114"/>
      <c r="B1331" s="115"/>
      <c r="C1331" s="115"/>
      <c r="D1331" s="115"/>
      <c r="E1331" s="125"/>
      <c r="F1331" s="109"/>
      <c r="G1331" s="110"/>
      <c r="H1331" s="110"/>
      <c r="I1331" s="111" t="s">
        <v>1333</v>
      </c>
      <c r="J1331" s="110" t="s">
        <v>1210</v>
      </c>
      <c r="K1331" s="110" t="s">
        <v>1230</v>
      </c>
      <c r="L1331" s="116"/>
      <c r="M1331" s="116"/>
      <c r="N1331" s="116"/>
      <c r="O1331" s="110" t="s">
        <v>1210</v>
      </c>
      <c r="P1331" s="110" t="s">
        <v>1230</v>
      </c>
      <c r="Q1331" s="117"/>
      <c r="R1331" s="118"/>
      <c r="S1331" s="101" t="str">
        <f t="shared" si="22"/>
        <v>Ok</v>
      </c>
      <c r="T1331" s="6" t="str">
        <f>IFERROR(VLOOKUP(D1331,'[1]2020 год'!$C:$J,8,0),IFERROR(VLOOKUP(D1331,'[1]2020 год'!$C:$J,7,0),""))</f>
        <v/>
      </c>
    </row>
    <row r="1332" spans="1:20" ht="42.6" thickTop="1" thickBot="1" x14ac:dyDescent="0.3">
      <c r="A1332" s="114"/>
      <c r="B1332" s="115"/>
      <c r="C1332" s="115"/>
      <c r="D1332" s="115"/>
      <c r="E1332" s="125"/>
      <c r="F1332" s="109"/>
      <c r="G1332" s="110"/>
      <c r="H1332" s="110"/>
      <c r="I1332" s="111" t="s">
        <v>1333</v>
      </c>
      <c r="J1332" s="110" t="s">
        <v>1210</v>
      </c>
      <c r="K1332" s="110" t="s">
        <v>1230</v>
      </c>
      <c r="L1332" s="116"/>
      <c r="M1332" s="116"/>
      <c r="N1332" s="116"/>
      <c r="O1332" s="110" t="s">
        <v>1210</v>
      </c>
      <c r="P1332" s="110" t="s">
        <v>1230</v>
      </c>
      <c r="Q1332" s="117"/>
      <c r="R1332" s="118"/>
      <c r="S1332" s="101" t="str">
        <f t="shared" si="22"/>
        <v>Ok</v>
      </c>
      <c r="T1332" s="6" t="str">
        <f>IFERROR(VLOOKUP(D1332,'[1]2020 год'!$C:$J,8,0),IFERROR(VLOOKUP(D1332,'[1]2020 год'!$C:$J,7,0),""))</f>
        <v/>
      </c>
    </row>
    <row r="1333" spans="1:20" ht="42.6" thickTop="1" thickBot="1" x14ac:dyDescent="0.3">
      <c r="A1333" s="114"/>
      <c r="B1333" s="115"/>
      <c r="C1333" s="115"/>
      <c r="D1333" s="115"/>
      <c r="E1333" s="125"/>
      <c r="F1333" s="109"/>
      <c r="G1333" s="110"/>
      <c r="H1333" s="110"/>
      <c r="I1333" s="111" t="s">
        <v>1333</v>
      </c>
      <c r="J1333" s="110" t="s">
        <v>1210</v>
      </c>
      <c r="K1333" s="110" t="s">
        <v>1230</v>
      </c>
      <c r="L1333" s="116"/>
      <c r="M1333" s="116"/>
      <c r="N1333" s="116"/>
      <c r="O1333" s="110" t="s">
        <v>1210</v>
      </c>
      <c r="P1333" s="110" t="s">
        <v>1230</v>
      </c>
      <c r="Q1333" s="117"/>
      <c r="R1333" s="118"/>
      <c r="S1333" s="101" t="str">
        <f t="shared" si="22"/>
        <v>Ok</v>
      </c>
      <c r="T1333" s="6" t="str">
        <f>IFERROR(VLOOKUP(D1333,'[1]2020 год'!$C:$J,8,0),IFERROR(VLOOKUP(D1333,'[1]2020 год'!$C:$J,7,0),""))</f>
        <v/>
      </c>
    </row>
    <row r="1334" spans="1:20" ht="42.6" thickTop="1" thickBot="1" x14ac:dyDescent="0.3">
      <c r="A1334" s="114"/>
      <c r="B1334" s="115"/>
      <c r="C1334" s="115"/>
      <c r="D1334" s="115"/>
      <c r="E1334" s="125"/>
      <c r="F1334" s="109"/>
      <c r="G1334" s="110"/>
      <c r="H1334" s="110"/>
      <c r="I1334" s="111" t="s">
        <v>1333</v>
      </c>
      <c r="J1334" s="110" t="s">
        <v>1210</v>
      </c>
      <c r="K1334" s="110" t="s">
        <v>1230</v>
      </c>
      <c r="L1334" s="116"/>
      <c r="M1334" s="116"/>
      <c r="N1334" s="116"/>
      <c r="O1334" s="110" t="s">
        <v>1210</v>
      </c>
      <c r="P1334" s="110" t="s">
        <v>1230</v>
      </c>
      <c r="Q1334" s="117"/>
      <c r="R1334" s="118"/>
      <c r="S1334" s="101" t="str">
        <f t="shared" si="22"/>
        <v>Ok</v>
      </c>
      <c r="T1334" s="6" t="str">
        <f>IFERROR(VLOOKUP(D1334,'[1]2020 год'!$C:$J,8,0),IFERROR(VLOOKUP(D1334,'[1]2020 год'!$C:$J,7,0),""))</f>
        <v/>
      </c>
    </row>
    <row r="1335" spans="1:20" ht="42.6" thickTop="1" thickBot="1" x14ac:dyDescent="0.3">
      <c r="A1335" s="114"/>
      <c r="B1335" s="115"/>
      <c r="C1335" s="115"/>
      <c r="D1335" s="115"/>
      <c r="E1335" s="125"/>
      <c r="F1335" s="109"/>
      <c r="G1335" s="110"/>
      <c r="H1335" s="110"/>
      <c r="I1335" s="111" t="s">
        <v>1333</v>
      </c>
      <c r="J1335" s="110" t="s">
        <v>1210</v>
      </c>
      <c r="K1335" s="110" t="s">
        <v>1230</v>
      </c>
      <c r="L1335" s="116"/>
      <c r="M1335" s="116"/>
      <c r="N1335" s="116"/>
      <c r="O1335" s="110" t="s">
        <v>1210</v>
      </c>
      <c r="P1335" s="110" t="s">
        <v>1230</v>
      </c>
      <c r="Q1335" s="117"/>
      <c r="R1335" s="118"/>
      <c r="S1335" s="101" t="str">
        <f t="shared" si="22"/>
        <v>Ok</v>
      </c>
      <c r="T1335" s="6" t="str">
        <f>IFERROR(VLOOKUP(D1335,'[1]2020 год'!$C:$J,8,0),IFERROR(VLOOKUP(D1335,'[1]2020 год'!$C:$J,7,0),""))</f>
        <v/>
      </c>
    </row>
    <row r="1336" spans="1:20" ht="42.6" thickTop="1" thickBot="1" x14ac:dyDescent="0.3">
      <c r="A1336" s="114"/>
      <c r="B1336" s="115"/>
      <c r="C1336" s="115"/>
      <c r="D1336" s="115"/>
      <c r="E1336" s="125"/>
      <c r="F1336" s="109"/>
      <c r="G1336" s="110"/>
      <c r="H1336" s="110"/>
      <c r="I1336" s="111" t="s">
        <v>1333</v>
      </c>
      <c r="J1336" s="110" t="s">
        <v>1210</v>
      </c>
      <c r="K1336" s="110" t="s">
        <v>1230</v>
      </c>
      <c r="L1336" s="116"/>
      <c r="M1336" s="116"/>
      <c r="N1336" s="116"/>
      <c r="O1336" s="110" t="s">
        <v>1210</v>
      </c>
      <c r="P1336" s="110" t="s">
        <v>1230</v>
      </c>
      <c r="Q1336" s="117"/>
      <c r="R1336" s="118"/>
      <c r="S1336" s="101" t="str">
        <f t="shared" si="22"/>
        <v>Ok</v>
      </c>
      <c r="T1336" s="6" t="str">
        <f>IFERROR(VLOOKUP(D1336,'[1]2020 год'!$C:$J,8,0),IFERROR(VLOOKUP(D1336,'[1]2020 год'!$C:$J,7,0),""))</f>
        <v/>
      </c>
    </row>
    <row r="1337" spans="1:20" ht="42.6" thickTop="1" thickBot="1" x14ac:dyDescent="0.3">
      <c r="A1337" s="114"/>
      <c r="B1337" s="115"/>
      <c r="C1337" s="115"/>
      <c r="D1337" s="115"/>
      <c r="E1337" s="125"/>
      <c r="F1337" s="109"/>
      <c r="G1337" s="110"/>
      <c r="H1337" s="110"/>
      <c r="I1337" s="111" t="s">
        <v>1333</v>
      </c>
      <c r="J1337" s="110" t="s">
        <v>1210</v>
      </c>
      <c r="K1337" s="110" t="s">
        <v>1230</v>
      </c>
      <c r="L1337" s="116"/>
      <c r="M1337" s="116"/>
      <c r="N1337" s="116"/>
      <c r="O1337" s="110" t="s">
        <v>1210</v>
      </c>
      <c r="P1337" s="110" t="s">
        <v>1230</v>
      </c>
      <c r="Q1337" s="117"/>
      <c r="R1337" s="118"/>
      <c r="S1337" s="101" t="str">
        <f t="shared" si="22"/>
        <v>Ok</v>
      </c>
      <c r="T1337" s="6" t="str">
        <f>IFERROR(VLOOKUP(D1337,'[1]2020 год'!$C:$J,8,0),IFERROR(VLOOKUP(D1337,'[1]2020 год'!$C:$J,7,0),""))</f>
        <v/>
      </c>
    </row>
    <row r="1338" spans="1:20" ht="42.6" thickTop="1" thickBot="1" x14ac:dyDescent="0.3">
      <c r="A1338" s="114"/>
      <c r="B1338" s="115"/>
      <c r="C1338" s="115"/>
      <c r="D1338" s="115"/>
      <c r="E1338" s="125"/>
      <c r="F1338" s="109"/>
      <c r="G1338" s="110"/>
      <c r="H1338" s="110"/>
      <c r="I1338" s="111" t="s">
        <v>1333</v>
      </c>
      <c r="J1338" s="110" t="s">
        <v>1210</v>
      </c>
      <c r="K1338" s="110" t="s">
        <v>1230</v>
      </c>
      <c r="L1338" s="116"/>
      <c r="M1338" s="116"/>
      <c r="N1338" s="116"/>
      <c r="O1338" s="110" t="s">
        <v>1210</v>
      </c>
      <c r="P1338" s="110" t="s">
        <v>1230</v>
      </c>
      <c r="Q1338" s="117"/>
      <c r="R1338" s="118"/>
      <c r="S1338" s="101" t="str">
        <f t="shared" si="22"/>
        <v>Ok</v>
      </c>
      <c r="T1338" s="6" t="str">
        <f>IFERROR(VLOOKUP(D1338,'[1]2020 год'!$C:$J,8,0),IFERROR(VLOOKUP(D1338,'[1]2020 год'!$C:$J,7,0),""))</f>
        <v/>
      </c>
    </row>
    <row r="1339" spans="1:20" ht="42.6" thickTop="1" thickBot="1" x14ac:dyDescent="0.3">
      <c r="A1339" s="114"/>
      <c r="B1339" s="115"/>
      <c r="C1339" s="115"/>
      <c r="D1339" s="115"/>
      <c r="E1339" s="125"/>
      <c r="F1339" s="109"/>
      <c r="G1339" s="110"/>
      <c r="H1339" s="110"/>
      <c r="I1339" s="111" t="s">
        <v>1333</v>
      </c>
      <c r="J1339" s="110" t="s">
        <v>1210</v>
      </c>
      <c r="K1339" s="110" t="s">
        <v>1230</v>
      </c>
      <c r="L1339" s="116"/>
      <c r="M1339" s="116"/>
      <c r="N1339" s="116"/>
      <c r="O1339" s="110" t="s">
        <v>1210</v>
      </c>
      <c r="P1339" s="110" t="s">
        <v>1230</v>
      </c>
      <c r="Q1339" s="117"/>
      <c r="R1339" s="118"/>
      <c r="S1339" s="101" t="str">
        <f t="shared" si="22"/>
        <v>Ok</v>
      </c>
      <c r="T1339" s="6" t="str">
        <f>IFERROR(VLOOKUP(D1339,'[1]2020 год'!$C:$J,8,0),IFERROR(VLOOKUP(D1339,'[1]2020 год'!$C:$J,7,0),""))</f>
        <v/>
      </c>
    </row>
    <row r="1340" spans="1:20" ht="42.6" thickTop="1" thickBot="1" x14ac:dyDescent="0.3">
      <c r="A1340" s="114"/>
      <c r="B1340" s="115"/>
      <c r="C1340" s="115"/>
      <c r="D1340" s="115"/>
      <c r="E1340" s="125"/>
      <c r="F1340" s="109"/>
      <c r="G1340" s="110"/>
      <c r="H1340" s="110"/>
      <c r="I1340" s="111" t="s">
        <v>1333</v>
      </c>
      <c r="J1340" s="110" t="s">
        <v>1210</v>
      </c>
      <c r="K1340" s="110" t="s">
        <v>1230</v>
      </c>
      <c r="L1340" s="116"/>
      <c r="M1340" s="116"/>
      <c r="N1340" s="116"/>
      <c r="O1340" s="110" t="s">
        <v>1210</v>
      </c>
      <c r="P1340" s="110" t="s">
        <v>1230</v>
      </c>
      <c r="Q1340" s="117"/>
      <c r="R1340" s="118"/>
      <c r="S1340" s="101" t="str">
        <f t="shared" si="22"/>
        <v>Ok</v>
      </c>
      <c r="T1340" s="6" t="str">
        <f>IFERROR(VLOOKUP(D1340,'[1]2020 год'!$C:$J,8,0),IFERROR(VLOOKUP(D1340,'[1]2020 год'!$C:$J,7,0),""))</f>
        <v/>
      </c>
    </row>
    <row r="1341" spans="1:20" ht="42.6" thickTop="1" thickBot="1" x14ac:dyDescent="0.3">
      <c r="A1341" s="114"/>
      <c r="B1341" s="115"/>
      <c r="C1341" s="115"/>
      <c r="D1341" s="115"/>
      <c r="E1341" s="125"/>
      <c r="F1341" s="109"/>
      <c r="G1341" s="110"/>
      <c r="H1341" s="110"/>
      <c r="I1341" s="111" t="s">
        <v>1333</v>
      </c>
      <c r="J1341" s="110" t="s">
        <v>1210</v>
      </c>
      <c r="K1341" s="110" t="s">
        <v>1230</v>
      </c>
      <c r="L1341" s="116"/>
      <c r="M1341" s="116"/>
      <c r="N1341" s="116"/>
      <c r="O1341" s="110" t="s">
        <v>1210</v>
      </c>
      <c r="P1341" s="110" t="s">
        <v>1230</v>
      </c>
      <c r="Q1341" s="117"/>
      <c r="R1341" s="118"/>
      <c r="S1341" s="101" t="str">
        <f t="shared" si="22"/>
        <v>Ok</v>
      </c>
      <c r="T1341" s="6" t="str">
        <f>IFERROR(VLOOKUP(D1341,'[1]2020 год'!$C:$J,8,0),IFERROR(VLOOKUP(D1341,'[1]2020 год'!$C:$J,7,0),""))</f>
        <v/>
      </c>
    </row>
    <row r="1342" spans="1:20" ht="42.6" thickTop="1" thickBot="1" x14ac:dyDescent="0.3">
      <c r="A1342" s="114"/>
      <c r="B1342" s="115"/>
      <c r="C1342" s="115"/>
      <c r="D1342" s="115"/>
      <c r="E1342" s="125"/>
      <c r="F1342" s="109"/>
      <c r="G1342" s="110"/>
      <c r="H1342" s="110"/>
      <c r="I1342" s="111" t="s">
        <v>1333</v>
      </c>
      <c r="J1342" s="110" t="s">
        <v>1210</v>
      </c>
      <c r="K1342" s="110" t="s">
        <v>1230</v>
      </c>
      <c r="L1342" s="116"/>
      <c r="M1342" s="116"/>
      <c r="N1342" s="116"/>
      <c r="O1342" s="110" t="s">
        <v>1210</v>
      </c>
      <c r="P1342" s="110" t="s">
        <v>1230</v>
      </c>
      <c r="Q1342" s="117"/>
      <c r="R1342" s="118"/>
      <c r="S1342" s="101" t="str">
        <f t="shared" si="22"/>
        <v>Ok</v>
      </c>
      <c r="T1342" s="6" t="str">
        <f>IFERROR(VLOOKUP(D1342,'[1]2020 год'!$C:$J,8,0),IFERROR(VLOOKUP(D1342,'[1]2020 год'!$C:$J,7,0),""))</f>
        <v/>
      </c>
    </row>
    <row r="1343" spans="1:20" ht="42.6" thickTop="1" thickBot="1" x14ac:dyDescent="0.3">
      <c r="A1343" s="114"/>
      <c r="B1343" s="115"/>
      <c r="C1343" s="115"/>
      <c r="D1343" s="115"/>
      <c r="E1343" s="125"/>
      <c r="F1343" s="109"/>
      <c r="G1343" s="110"/>
      <c r="H1343" s="110"/>
      <c r="I1343" s="111" t="s">
        <v>1333</v>
      </c>
      <c r="J1343" s="110" t="s">
        <v>1210</v>
      </c>
      <c r="K1343" s="110" t="s">
        <v>1230</v>
      </c>
      <c r="L1343" s="116"/>
      <c r="M1343" s="116"/>
      <c r="N1343" s="116"/>
      <c r="O1343" s="110" t="s">
        <v>1210</v>
      </c>
      <c r="P1343" s="110" t="s">
        <v>1230</v>
      </c>
      <c r="Q1343" s="117"/>
      <c r="R1343" s="118"/>
      <c r="S1343" s="101" t="str">
        <f t="shared" si="22"/>
        <v>Ok</v>
      </c>
      <c r="T1343" s="6" t="str">
        <f>IFERROR(VLOOKUP(D1343,'[1]2020 год'!$C:$J,8,0),IFERROR(VLOOKUP(D1343,'[1]2020 год'!$C:$J,7,0),""))</f>
        <v/>
      </c>
    </row>
    <row r="1344" spans="1:20" ht="42.6" thickTop="1" thickBot="1" x14ac:dyDescent="0.3">
      <c r="A1344" s="114"/>
      <c r="B1344" s="115"/>
      <c r="C1344" s="115"/>
      <c r="D1344" s="115"/>
      <c r="E1344" s="125"/>
      <c r="F1344" s="109"/>
      <c r="G1344" s="110"/>
      <c r="H1344" s="110"/>
      <c r="I1344" s="111" t="s">
        <v>1333</v>
      </c>
      <c r="J1344" s="110" t="s">
        <v>1210</v>
      </c>
      <c r="K1344" s="110" t="s">
        <v>1230</v>
      </c>
      <c r="L1344" s="116"/>
      <c r="M1344" s="116"/>
      <c r="N1344" s="116"/>
      <c r="O1344" s="110" t="s">
        <v>1210</v>
      </c>
      <c r="P1344" s="110" t="s">
        <v>1230</v>
      </c>
      <c r="Q1344" s="117"/>
      <c r="R1344" s="118"/>
      <c r="S1344" s="101" t="str">
        <f t="shared" si="22"/>
        <v>Ok</v>
      </c>
      <c r="T1344" s="6" t="str">
        <f>IFERROR(VLOOKUP(D1344,'[1]2020 год'!$C:$J,8,0),IFERROR(VLOOKUP(D1344,'[1]2020 год'!$C:$J,7,0),""))</f>
        <v/>
      </c>
    </row>
    <row r="1345" spans="1:20" ht="42.6" thickTop="1" thickBot="1" x14ac:dyDescent="0.3">
      <c r="A1345" s="114"/>
      <c r="B1345" s="115"/>
      <c r="C1345" s="115"/>
      <c r="D1345" s="115"/>
      <c r="E1345" s="125"/>
      <c r="F1345" s="109"/>
      <c r="G1345" s="110"/>
      <c r="H1345" s="110"/>
      <c r="I1345" s="111" t="s">
        <v>1333</v>
      </c>
      <c r="J1345" s="110" t="s">
        <v>1210</v>
      </c>
      <c r="K1345" s="110" t="s">
        <v>1230</v>
      </c>
      <c r="L1345" s="116"/>
      <c r="M1345" s="116"/>
      <c r="N1345" s="116"/>
      <c r="O1345" s="110" t="s">
        <v>1210</v>
      </c>
      <c r="P1345" s="110" t="s">
        <v>1230</v>
      </c>
      <c r="Q1345" s="117"/>
      <c r="R1345" s="118"/>
      <c r="S1345" s="101" t="str">
        <f t="shared" si="22"/>
        <v>Ok</v>
      </c>
      <c r="T1345" s="6" t="str">
        <f>IFERROR(VLOOKUP(D1345,'[1]2020 год'!$C:$J,8,0),IFERROR(VLOOKUP(D1345,'[1]2020 год'!$C:$J,7,0),""))</f>
        <v/>
      </c>
    </row>
    <row r="1346" spans="1:20" ht="42.6" thickTop="1" thickBot="1" x14ac:dyDescent="0.3">
      <c r="A1346" s="114"/>
      <c r="B1346" s="115"/>
      <c r="C1346" s="115"/>
      <c r="D1346" s="115"/>
      <c r="E1346" s="125"/>
      <c r="F1346" s="109"/>
      <c r="G1346" s="110"/>
      <c r="H1346" s="110"/>
      <c r="I1346" s="111" t="s">
        <v>1333</v>
      </c>
      <c r="J1346" s="110" t="s">
        <v>1210</v>
      </c>
      <c r="K1346" s="110" t="s">
        <v>1230</v>
      </c>
      <c r="L1346" s="116"/>
      <c r="M1346" s="116"/>
      <c r="N1346" s="116"/>
      <c r="O1346" s="110" t="s">
        <v>1210</v>
      </c>
      <c r="P1346" s="110" t="s">
        <v>1230</v>
      </c>
      <c r="Q1346" s="117"/>
      <c r="R1346" s="118"/>
      <c r="S1346" s="101" t="str">
        <f t="shared" si="22"/>
        <v>Ok</v>
      </c>
      <c r="T1346" s="6" t="str">
        <f>IFERROR(VLOOKUP(D1346,'[1]2020 год'!$C:$J,8,0),IFERROR(VLOOKUP(D1346,'[1]2020 год'!$C:$J,7,0),""))</f>
        <v/>
      </c>
    </row>
    <row r="1347" spans="1:20" ht="42.6" thickTop="1" thickBot="1" x14ac:dyDescent="0.3">
      <c r="A1347" s="114"/>
      <c r="B1347" s="115"/>
      <c r="C1347" s="115"/>
      <c r="D1347" s="115"/>
      <c r="E1347" s="125"/>
      <c r="F1347" s="109"/>
      <c r="G1347" s="110"/>
      <c r="H1347" s="110"/>
      <c r="I1347" s="111" t="s">
        <v>1333</v>
      </c>
      <c r="J1347" s="110" t="s">
        <v>1210</v>
      </c>
      <c r="K1347" s="110" t="s">
        <v>1230</v>
      </c>
      <c r="L1347" s="116"/>
      <c r="M1347" s="116"/>
      <c r="N1347" s="116"/>
      <c r="O1347" s="110" t="s">
        <v>1210</v>
      </c>
      <c r="P1347" s="110" t="s">
        <v>1230</v>
      </c>
      <c r="Q1347" s="117"/>
      <c r="R1347" s="118"/>
      <c r="S1347" s="101" t="str">
        <f t="shared" si="22"/>
        <v>Ok</v>
      </c>
      <c r="T1347" s="6" t="str">
        <f>IFERROR(VLOOKUP(D1347,'[1]2020 год'!$C:$J,8,0),IFERROR(VLOOKUP(D1347,'[1]2020 год'!$C:$J,7,0),""))</f>
        <v/>
      </c>
    </row>
    <row r="1348" spans="1:20" ht="42.6" thickTop="1" thickBot="1" x14ac:dyDescent="0.3">
      <c r="A1348" s="114"/>
      <c r="B1348" s="115"/>
      <c r="C1348" s="115"/>
      <c r="D1348" s="115"/>
      <c r="E1348" s="125"/>
      <c r="F1348" s="109"/>
      <c r="G1348" s="110"/>
      <c r="H1348" s="110"/>
      <c r="I1348" s="111" t="s">
        <v>1333</v>
      </c>
      <c r="J1348" s="110" t="s">
        <v>1210</v>
      </c>
      <c r="K1348" s="110" t="s">
        <v>1230</v>
      </c>
      <c r="L1348" s="116"/>
      <c r="M1348" s="116"/>
      <c r="N1348" s="116"/>
      <c r="O1348" s="110" t="s">
        <v>1210</v>
      </c>
      <c r="P1348" s="110" t="s">
        <v>1230</v>
      </c>
      <c r="Q1348" s="117"/>
      <c r="R1348" s="118"/>
      <c r="S1348" s="101" t="str">
        <f t="shared" si="22"/>
        <v>Ok</v>
      </c>
      <c r="T1348" s="6" t="str">
        <f>IFERROR(VLOOKUP(D1348,'[1]2020 год'!$C:$J,8,0),IFERROR(VLOOKUP(D1348,'[1]2020 год'!$C:$J,7,0),""))</f>
        <v/>
      </c>
    </row>
    <row r="1349" spans="1:20" ht="42.6" thickTop="1" thickBot="1" x14ac:dyDescent="0.3">
      <c r="A1349" s="114"/>
      <c r="B1349" s="115"/>
      <c r="C1349" s="115"/>
      <c r="D1349" s="115"/>
      <c r="E1349" s="125"/>
      <c r="F1349" s="109"/>
      <c r="G1349" s="110"/>
      <c r="H1349" s="110"/>
      <c r="I1349" s="111" t="s">
        <v>1333</v>
      </c>
      <c r="J1349" s="110" t="s">
        <v>1210</v>
      </c>
      <c r="K1349" s="110" t="s">
        <v>1230</v>
      </c>
      <c r="L1349" s="116"/>
      <c r="M1349" s="116"/>
      <c r="N1349" s="116"/>
      <c r="O1349" s="110" t="s">
        <v>1210</v>
      </c>
      <c r="P1349" s="110" t="s">
        <v>1230</v>
      </c>
      <c r="Q1349" s="117"/>
      <c r="R1349" s="118"/>
      <c r="S1349" s="101" t="str">
        <f t="shared" si="22"/>
        <v>Ok</v>
      </c>
      <c r="T1349" s="6" t="str">
        <f>IFERROR(VLOOKUP(D1349,'[1]2020 год'!$C:$J,8,0),IFERROR(VLOOKUP(D1349,'[1]2020 год'!$C:$J,7,0),""))</f>
        <v/>
      </c>
    </row>
    <row r="1350" spans="1:20" ht="42.6" thickTop="1" thickBot="1" x14ac:dyDescent="0.3">
      <c r="A1350" s="114"/>
      <c r="B1350" s="115"/>
      <c r="C1350" s="115"/>
      <c r="D1350" s="115"/>
      <c r="E1350" s="125"/>
      <c r="F1350" s="109"/>
      <c r="G1350" s="110"/>
      <c r="H1350" s="110"/>
      <c r="I1350" s="111" t="s">
        <v>1333</v>
      </c>
      <c r="J1350" s="110" t="s">
        <v>1210</v>
      </c>
      <c r="K1350" s="110" t="s">
        <v>1230</v>
      </c>
      <c r="L1350" s="116"/>
      <c r="M1350" s="116"/>
      <c r="N1350" s="116"/>
      <c r="O1350" s="110" t="s">
        <v>1210</v>
      </c>
      <c r="P1350" s="110" t="s">
        <v>1230</v>
      </c>
      <c r="Q1350" s="117"/>
      <c r="R1350" s="118"/>
      <c r="S1350" s="101" t="str">
        <f t="shared" si="22"/>
        <v>Ok</v>
      </c>
      <c r="T1350" s="6" t="str">
        <f>IFERROR(VLOOKUP(D1350,'[1]2020 год'!$C:$J,8,0),IFERROR(VLOOKUP(D1350,'[1]2020 год'!$C:$J,7,0),""))</f>
        <v/>
      </c>
    </row>
    <row r="1351" spans="1:20" ht="42.6" thickTop="1" thickBot="1" x14ac:dyDescent="0.3">
      <c r="A1351" s="114"/>
      <c r="B1351" s="115"/>
      <c r="C1351" s="115"/>
      <c r="D1351" s="115"/>
      <c r="E1351" s="125"/>
      <c r="F1351" s="109"/>
      <c r="G1351" s="110"/>
      <c r="H1351" s="110"/>
      <c r="I1351" s="111" t="s">
        <v>1333</v>
      </c>
      <c r="J1351" s="110" t="s">
        <v>1210</v>
      </c>
      <c r="K1351" s="110" t="s">
        <v>1230</v>
      </c>
      <c r="L1351" s="116"/>
      <c r="M1351" s="116"/>
      <c r="N1351" s="116"/>
      <c r="O1351" s="110" t="s">
        <v>1210</v>
      </c>
      <c r="P1351" s="110" t="s">
        <v>1230</v>
      </c>
      <c r="Q1351" s="117"/>
      <c r="R1351" s="118"/>
      <c r="S1351" s="101" t="str">
        <f t="shared" si="22"/>
        <v>Ok</v>
      </c>
      <c r="T1351" s="6" t="str">
        <f>IFERROR(VLOOKUP(D1351,'[1]2020 год'!$C:$J,8,0),IFERROR(VLOOKUP(D1351,'[1]2020 год'!$C:$J,7,0),""))</f>
        <v/>
      </c>
    </row>
    <row r="1352" spans="1:20" ht="42.6" thickTop="1" thickBot="1" x14ac:dyDescent="0.3">
      <c r="A1352" s="114"/>
      <c r="B1352" s="115"/>
      <c r="C1352" s="115"/>
      <c r="D1352" s="115"/>
      <c r="E1352" s="125"/>
      <c r="F1352" s="109"/>
      <c r="G1352" s="110"/>
      <c r="H1352" s="110"/>
      <c r="I1352" s="111" t="s">
        <v>1333</v>
      </c>
      <c r="J1352" s="110" t="s">
        <v>1210</v>
      </c>
      <c r="K1352" s="110" t="s">
        <v>1230</v>
      </c>
      <c r="L1352" s="116"/>
      <c r="M1352" s="116"/>
      <c r="N1352" s="116"/>
      <c r="O1352" s="110" t="s">
        <v>1210</v>
      </c>
      <c r="P1352" s="110" t="s">
        <v>1230</v>
      </c>
      <c r="Q1352" s="117"/>
      <c r="R1352" s="118"/>
      <c r="S1352" s="101" t="str">
        <f t="shared" si="22"/>
        <v>Ok</v>
      </c>
      <c r="T1352" s="6" t="str">
        <f>IFERROR(VLOOKUP(D1352,'[1]2020 год'!$C:$J,8,0),IFERROR(VLOOKUP(D1352,'[1]2020 год'!$C:$J,7,0),""))</f>
        <v/>
      </c>
    </row>
    <row r="1353" spans="1:20" ht="42.6" thickTop="1" thickBot="1" x14ac:dyDescent="0.3">
      <c r="A1353" s="114"/>
      <c r="B1353" s="115"/>
      <c r="C1353" s="115"/>
      <c r="D1353" s="115"/>
      <c r="E1353" s="125"/>
      <c r="F1353" s="109"/>
      <c r="G1353" s="110"/>
      <c r="H1353" s="110"/>
      <c r="I1353" s="111" t="s">
        <v>1333</v>
      </c>
      <c r="J1353" s="110" t="s">
        <v>1210</v>
      </c>
      <c r="K1353" s="110" t="s">
        <v>1230</v>
      </c>
      <c r="L1353" s="116"/>
      <c r="M1353" s="116"/>
      <c r="N1353" s="116"/>
      <c r="O1353" s="110" t="s">
        <v>1210</v>
      </c>
      <c r="P1353" s="110" t="s">
        <v>1230</v>
      </c>
      <c r="Q1353" s="117"/>
      <c r="R1353" s="118"/>
      <c r="S1353" s="101" t="str">
        <f t="shared" si="22"/>
        <v>Ok</v>
      </c>
      <c r="T1353" s="6" t="str">
        <f>IFERROR(VLOOKUP(D1353,'[1]2020 год'!$C:$J,8,0),IFERROR(VLOOKUP(D1353,'[1]2020 год'!$C:$J,7,0),""))</f>
        <v/>
      </c>
    </row>
    <row r="1354" spans="1:20" ht="42.6" thickTop="1" thickBot="1" x14ac:dyDescent="0.3">
      <c r="A1354" s="114"/>
      <c r="B1354" s="115"/>
      <c r="C1354" s="115"/>
      <c r="D1354" s="115"/>
      <c r="E1354" s="125"/>
      <c r="F1354" s="109"/>
      <c r="G1354" s="110"/>
      <c r="H1354" s="110"/>
      <c r="I1354" s="111" t="s">
        <v>1333</v>
      </c>
      <c r="J1354" s="110" t="s">
        <v>1210</v>
      </c>
      <c r="K1354" s="110" t="s">
        <v>1230</v>
      </c>
      <c r="L1354" s="116"/>
      <c r="M1354" s="116"/>
      <c r="N1354" s="116"/>
      <c r="O1354" s="110" t="s">
        <v>1210</v>
      </c>
      <c r="P1354" s="110" t="s">
        <v>1230</v>
      </c>
      <c r="Q1354" s="117"/>
      <c r="R1354" s="118"/>
      <c r="S1354" s="101" t="str">
        <f t="shared" ref="S1354:S1397" si="23">IF(F1354="Да",IF(G1354="Не выбрано","Не выбрано расписание",IF(AND(J1354&lt;&gt;"Да",J1354&lt;&gt;"Нет",K1354&lt;&gt;"Да",K1354&lt;&gt;"Нет",O1354&lt;&gt;"Да",O1354&lt;&gt;"Нет",P1354&lt;&gt;"Да",P1354&lt;&gt;"Нет"),"Не выбраны Да/Нет в подтверждении тарифа",IF(AND(OR(J1354="Нет",K1354="Нет",O1354="Нет",P1354="Нет"),Q1354=""),"Не заполнен Комментарий при выборе Нет в тарифе","Ok"))),"Ok")</f>
        <v>Ok</v>
      </c>
      <c r="T1354" s="6" t="str">
        <f>IFERROR(VLOOKUP(D1354,'[1]2020 год'!$C:$J,8,0),IFERROR(VLOOKUP(D1354,'[1]2020 год'!$C:$J,7,0),""))</f>
        <v/>
      </c>
    </row>
    <row r="1355" spans="1:20" ht="42.6" thickTop="1" thickBot="1" x14ac:dyDescent="0.3">
      <c r="A1355" s="114"/>
      <c r="B1355" s="115"/>
      <c r="C1355" s="115"/>
      <c r="D1355" s="115"/>
      <c r="E1355" s="125"/>
      <c r="F1355" s="109"/>
      <c r="G1355" s="110"/>
      <c r="H1355" s="110"/>
      <c r="I1355" s="111" t="s">
        <v>1333</v>
      </c>
      <c r="J1355" s="110" t="s">
        <v>1210</v>
      </c>
      <c r="K1355" s="110" t="s">
        <v>1230</v>
      </c>
      <c r="L1355" s="116"/>
      <c r="M1355" s="116"/>
      <c r="N1355" s="116"/>
      <c r="O1355" s="110" t="s">
        <v>1210</v>
      </c>
      <c r="P1355" s="110" t="s">
        <v>1230</v>
      </c>
      <c r="Q1355" s="117"/>
      <c r="R1355" s="118"/>
      <c r="S1355" s="101" t="str">
        <f t="shared" si="23"/>
        <v>Ok</v>
      </c>
      <c r="T1355" s="6" t="str">
        <f>IFERROR(VLOOKUP(D1355,'[1]2020 год'!$C:$J,8,0),IFERROR(VLOOKUP(D1355,'[1]2020 год'!$C:$J,7,0),""))</f>
        <v/>
      </c>
    </row>
    <row r="1356" spans="1:20" ht="42.6" thickTop="1" thickBot="1" x14ac:dyDescent="0.3">
      <c r="A1356" s="114"/>
      <c r="B1356" s="115"/>
      <c r="C1356" s="115"/>
      <c r="D1356" s="115"/>
      <c r="E1356" s="125"/>
      <c r="F1356" s="109"/>
      <c r="G1356" s="110"/>
      <c r="H1356" s="110"/>
      <c r="I1356" s="111" t="s">
        <v>1333</v>
      </c>
      <c r="J1356" s="110" t="s">
        <v>1210</v>
      </c>
      <c r="K1356" s="110" t="s">
        <v>1230</v>
      </c>
      <c r="L1356" s="116"/>
      <c r="M1356" s="116"/>
      <c r="N1356" s="116"/>
      <c r="O1356" s="110" t="s">
        <v>1210</v>
      </c>
      <c r="P1356" s="110" t="s">
        <v>1230</v>
      </c>
      <c r="Q1356" s="117"/>
      <c r="R1356" s="118"/>
      <c r="S1356" s="101" t="str">
        <f t="shared" si="23"/>
        <v>Ok</v>
      </c>
      <c r="T1356" s="6" t="str">
        <f>IFERROR(VLOOKUP(D1356,'[1]2020 год'!$C:$J,8,0),IFERROR(VLOOKUP(D1356,'[1]2020 год'!$C:$J,7,0),""))</f>
        <v/>
      </c>
    </row>
    <row r="1357" spans="1:20" ht="42.6" thickTop="1" thickBot="1" x14ac:dyDescent="0.3">
      <c r="A1357" s="114"/>
      <c r="B1357" s="115"/>
      <c r="C1357" s="115"/>
      <c r="D1357" s="115"/>
      <c r="E1357" s="125"/>
      <c r="F1357" s="109"/>
      <c r="G1357" s="110"/>
      <c r="H1357" s="110"/>
      <c r="I1357" s="111" t="s">
        <v>1333</v>
      </c>
      <c r="J1357" s="110" t="s">
        <v>1210</v>
      </c>
      <c r="K1357" s="110" t="s">
        <v>1230</v>
      </c>
      <c r="L1357" s="116"/>
      <c r="M1357" s="116"/>
      <c r="N1357" s="116"/>
      <c r="O1357" s="110" t="s">
        <v>1210</v>
      </c>
      <c r="P1357" s="110" t="s">
        <v>1230</v>
      </c>
      <c r="Q1357" s="117"/>
      <c r="R1357" s="118"/>
      <c r="S1357" s="101" t="str">
        <f t="shared" si="23"/>
        <v>Ok</v>
      </c>
      <c r="T1357" s="6" t="str">
        <f>IFERROR(VLOOKUP(D1357,'[1]2020 год'!$C:$J,8,0),IFERROR(VLOOKUP(D1357,'[1]2020 год'!$C:$J,7,0),""))</f>
        <v/>
      </c>
    </row>
    <row r="1358" spans="1:20" ht="42.6" thickTop="1" thickBot="1" x14ac:dyDescent="0.3">
      <c r="A1358" s="114"/>
      <c r="B1358" s="115"/>
      <c r="C1358" s="115"/>
      <c r="D1358" s="115"/>
      <c r="E1358" s="125"/>
      <c r="F1358" s="109"/>
      <c r="G1358" s="110"/>
      <c r="H1358" s="110"/>
      <c r="I1358" s="111" t="s">
        <v>1333</v>
      </c>
      <c r="J1358" s="110" t="s">
        <v>1210</v>
      </c>
      <c r="K1358" s="110" t="s">
        <v>1230</v>
      </c>
      <c r="L1358" s="116"/>
      <c r="M1358" s="116"/>
      <c r="N1358" s="116"/>
      <c r="O1358" s="110" t="s">
        <v>1210</v>
      </c>
      <c r="P1358" s="110" t="s">
        <v>1230</v>
      </c>
      <c r="Q1358" s="117"/>
      <c r="R1358" s="118"/>
      <c r="S1358" s="101" t="str">
        <f t="shared" si="23"/>
        <v>Ok</v>
      </c>
      <c r="T1358" s="6" t="str">
        <f>IFERROR(VLOOKUP(D1358,'[1]2020 год'!$C:$J,8,0),IFERROR(VLOOKUP(D1358,'[1]2020 год'!$C:$J,7,0),""))</f>
        <v/>
      </c>
    </row>
    <row r="1359" spans="1:20" ht="42.6" thickTop="1" thickBot="1" x14ac:dyDescent="0.3">
      <c r="A1359" s="114"/>
      <c r="B1359" s="115"/>
      <c r="C1359" s="115"/>
      <c r="D1359" s="115"/>
      <c r="E1359" s="125"/>
      <c r="F1359" s="109"/>
      <c r="G1359" s="110"/>
      <c r="H1359" s="110"/>
      <c r="I1359" s="111" t="s">
        <v>1333</v>
      </c>
      <c r="J1359" s="110" t="s">
        <v>1210</v>
      </c>
      <c r="K1359" s="110" t="s">
        <v>1230</v>
      </c>
      <c r="L1359" s="116"/>
      <c r="M1359" s="116"/>
      <c r="N1359" s="116"/>
      <c r="O1359" s="110" t="s">
        <v>1210</v>
      </c>
      <c r="P1359" s="110" t="s">
        <v>1230</v>
      </c>
      <c r="Q1359" s="117"/>
      <c r="R1359" s="118"/>
      <c r="S1359" s="101" t="str">
        <f t="shared" si="23"/>
        <v>Ok</v>
      </c>
      <c r="T1359" s="6" t="str">
        <f>IFERROR(VLOOKUP(D1359,'[1]2020 год'!$C:$J,8,0),IFERROR(VLOOKUP(D1359,'[1]2020 год'!$C:$J,7,0),""))</f>
        <v/>
      </c>
    </row>
    <row r="1360" spans="1:20" ht="42.6" thickTop="1" thickBot="1" x14ac:dyDescent="0.3">
      <c r="A1360" s="114"/>
      <c r="B1360" s="115"/>
      <c r="C1360" s="115"/>
      <c r="D1360" s="115"/>
      <c r="E1360" s="125"/>
      <c r="F1360" s="109"/>
      <c r="G1360" s="110"/>
      <c r="H1360" s="110"/>
      <c r="I1360" s="111" t="s">
        <v>1333</v>
      </c>
      <c r="J1360" s="110" t="s">
        <v>1210</v>
      </c>
      <c r="K1360" s="110" t="s">
        <v>1230</v>
      </c>
      <c r="L1360" s="116"/>
      <c r="M1360" s="116"/>
      <c r="N1360" s="116"/>
      <c r="O1360" s="110" t="s">
        <v>1210</v>
      </c>
      <c r="P1360" s="110" t="s">
        <v>1230</v>
      </c>
      <c r="Q1360" s="117"/>
      <c r="R1360" s="118"/>
      <c r="S1360" s="101" t="str">
        <f t="shared" si="23"/>
        <v>Ok</v>
      </c>
      <c r="T1360" s="6" t="str">
        <f>IFERROR(VLOOKUP(D1360,'[1]2020 год'!$C:$J,8,0),IFERROR(VLOOKUP(D1360,'[1]2020 год'!$C:$J,7,0),""))</f>
        <v/>
      </c>
    </row>
    <row r="1361" spans="1:20" ht="42.6" thickTop="1" thickBot="1" x14ac:dyDescent="0.3">
      <c r="A1361" s="114"/>
      <c r="B1361" s="115"/>
      <c r="C1361" s="115"/>
      <c r="D1361" s="115"/>
      <c r="E1361" s="125"/>
      <c r="F1361" s="109"/>
      <c r="G1361" s="110"/>
      <c r="H1361" s="110"/>
      <c r="I1361" s="111" t="s">
        <v>1333</v>
      </c>
      <c r="J1361" s="110" t="s">
        <v>1210</v>
      </c>
      <c r="K1361" s="110" t="s">
        <v>1230</v>
      </c>
      <c r="L1361" s="116"/>
      <c r="M1361" s="116"/>
      <c r="N1361" s="116"/>
      <c r="O1361" s="110" t="s">
        <v>1210</v>
      </c>
      <c r="P1361" s="110" t="s">
        <v>1230</v>
      </c>
      <c r="Q1361" s="117"/>
      <c r="R1361" s="118"/>
      <c r="S1361" s="101" t="str">
        <f t="shared" si="23"/>
        <v>Ok</v>
      </c>
      <c r="T1361" s="6" t="str">
        <f>IFERROR(VLOOKUP(D1361,'[1]2020 год'!$C:$J,8,0),IFERROR(VLOOKUP(D1361,'[1]2020 год'!$C:$J,7,0),""))</f>
        <v/>
      </c>
    </row>
    <row r="1362" spans="1:20" ht="42.6" thickTop="1" thickBot="1" x14ac:dyDescent="0.3">
      <c r="A1362" s="114"/>
      <c r="B1362" s="115"/>
      <c r="C1362" s="115"/>
      <c r="D1362" s="115"/>
      <c r="E1362" s="125"/>
      <c r="F1362" s="109"/>
      <c r="G1362" s="110"/>
      <c r="H1362" s="110"/>
      <c r="I1362" s="111" t="s">
        <v>1333</v>
      </c>
      <c r="J1362" s="110" t="s">
        <v>1210</v>
      </c>
      <c r="K1362" s="110" t="s">
        <v>1230</v>
      </c>
      <c r="L1362" s="116"/>
      <c r="M1362" s="116"/>
      <c r="N1362" s="116"/>
      <c r="O1362" s="110" t="s">
        <v>1210</v>
      </c>
      <c r="P1362" s="110" t="s">
        <v>1230</v>
      </c>
      <c r="Q1362" s="117"/>
      <c r="R1362" s="118"/>
      <c r="S1362" s="101" t="str">
        <f t="shared" si="23"/>
        <v>Ok</v>
      </c>
      <c r="T1362" s="6" t="str">
        <f>IFERROR(VLOOKUP(D1362,'[1]2020 год'!$C:$J,8,0),IFERROR(VLOOKUP(D1362,'[1]2020 год'!$C:$J,7,0),""))</f>
        <v/>
      </c>
    </row>
    <row r="1363" spans="1:20" ht="42.6" thickTop="1" thickBot="1" x14ac:dyDescent="0.3">
      <c r="A1363" s="114"/>
      <c r="B1363" s="115"/>
      <c r="C1363" s="115"/>
      <c r="D1363" s="115"/>
      <c r="E1363" s="125"/>
      <c r="F1363" s="109"/>
      <c r="G1363" s="110"/>
      <c r="H1363" s="110"/>
      <c r="I1363" s="111" t="s">
        <v>1333</v>
      </c>
      <c r="J1363" s="110" t="s">
        <v>1210</v>
      </c>
      <c r="K1363" s="110" t="s">
        <v>1230</v>
      </c>
      <c r="L1363" s="116"/>
      <c r="M1363" s="116"/>
      <c r="N1363" s="116"/>
      <c r="O1363" s="110" t="s">
        <v>1210</v>
      </c>
      <c r="P1363" s="110" t="s">
        <v>1230</v>
      </c>
      <c r="Q1363" s="117"/>
      <c r="R1363" s="118"/>
      <c r="S1363" s="101" t="str">
        <f t="shared" si="23"/>
        <v>Ok</v>
      </c>
      <c r="T1363" s="6" t="str">
        <f>IFERROR(VLOOKUP(D1363,'[1]2020 год'!$C:$J,8,0),IFERROR(VLOOKUP(D1363,'[1]2020 год'!$C:$J,7,0),""))</f>
        <v/>
      </c>
    </row>
    <row r="1364" spans="1:20" ht="42.6" thickTop="1" thickBot="1" x14ac:dyDescent="0.3">
      <c r="A1364" s="114"/>
      <c r="B1364" s="115"/>
      <c r="C1364" s="115"/>
      <c r="D1364" s="115"/>
      <c r="E1364" s="125"/>
      <c r="F1364" s="109"/>
      <c r="G1364" s="110"/>
      <c r="H1364" s="110"/>
      <c r="I1364" s="111" t="s">
        <v>1333</v>
      </c>
      <c r="J1364" s="110" t="s">
        <v>1210</v>
      </c>
      <c r="K1364" s="110" t="s">
        <v>1230</v>
      </c>
      <c r="L1364" s="116"/>
      <c r="M1364" s="116"/>
      <c r="N1364" s="116"/>
      <c r="O1364" s="110" t="s">
        <v>1210</v>
      </c>
      <c r="P1364" s="110" t="s">
        <v>1230</v>
      </c>
      <c r="Q1364" s="117"/>
      <c r="R1364" s="118"/>
      <c r="S1364" s="101" t="str">
        <f t="shared" si="23"/>
        <v>Ok</v>
      </c>
      <c r="T1364" s="6" t="str">
        <f>IFERROR(VLOOKUP(D1364,'[1]2020 год'!$C:$J,8,0),IFERROR(VLOOKUP(D1364,'[1]2020 год'!$C:$J,7,0),""))</f>
        <v/>
      </c>
    </row>
    <row r="1365" spans="1:20" ht="42.6" thickTop="1" thickBot="1" x14ac:dyDescent="0.3">
      <c r="A1365" s="114"/>
      <c r="B1365" s="115"/>
      <c r="C1365" s="115"/>
      <c r="D1365" s="115"/>
      <c r="E1365" s="125"/>
      <c r="F1365" s="109"/>
      <c r="G1365" s="110"/>
      <c r="H1365" s="110"/>
      <c r="I1365" s="111" t="s">
        <v>1333</v>
      </c>
      <c r="J1365" s="110" t="s">
        <v>1210</v>
      </c>
      <c r="K1365" s="110" t="s">
        <v>1230</v>
      </c>
      <c r="L1365" s="116"/>
      <c r="M1365" s="116"/>
      <c r="N1365" s="116"/>
      <c r="O1365" s="110" t="s">
        <v>1210</v>
      </c>
      <c r="P1365" s="110" t="s">
        <v>1230</v>
      </c>
      <c r="Q1365" s="117"/>
      <c r="R1365" s="118"/>
      <c r="S1365" s="101" t="str">
        <f t="shared" si="23"/>
        <v>Ok</v>
      </c>
      <c r="T1365" s="6" t="str">
        <f>IFERROR(VLOOKUP(D1365,'[1]2020 год'!$C:$J,8,0),IFERROR(VLOOKUP(D1365,'[1]2020 год'!$C:$J,7,0),""))</f>
        <v/>
      </c>
    </row>
    <row r="1366" spans="1:20" ht="42.6" thickTop="1" thickBot="1" x14ac:dyDescent="0.3">
      <c r="A1366" s="114"/>
      <c r="B1366" s="115"/>
      <c r="C1366" s="115"/>
      <c r="D1366" s="115"/>
      <c r="E1366" s="125"/>
      <c r="F1366" s="109"/>
      <c r="G1366" s="110"/>
      <c r="H1366" s="110"/>
      <c r="I1366" s="111" t="s">
        <v>1333</v>
      </c>
      <c r="J1366" s="110" t="s">
        <v>1210</v>
      </c>
      <c r="K1366" s="110" t="s">
        <v>1230</v>
      </c>
      <c r="L1366" s="116"/>
      <c r="M1366" s="116"/>
      <c r="N1366" s="116"/>
      <c r="O1366" s="110" t="s">
        <v>1210</v>
      </c>
      <c r="P1366" s="110" t="s">
        <v>1230</v>
      </c>
      <c r="Q1366" s="117"/>
      <c r="R1366" s="118"/>
      <c r="S1366" s="101" t="str">
        <f t="shared" si="23"/>
        <v>Ok</v>
      </c>
      <c r="T1366" s="6" t="str">
        <f>IFERROR(VLOOKUP(D1366,'[1]2020 год'!$C:$J,8,0),IFERROR(VLOOKUP(D1366,'[1]2020 год'!$C:$J,7,0),""))</f>
        <v/>
      </c>
    </row>
    <row r="1367" spans="1:20" ht="42.6" thickTop="1" thickBot="1" x14ac:dyDescent="0.3">
      <c r="A1367" s="114"/>
      <c r="B1367" s="115"/>
      <c r="C1367" s="115"/>
      <c r="D1367" s="115"/>
      <c r="E1367" s="125"/>
      <c r="F1367" s="109"/>
      <c r="G1367" s="110"/>
      <c r="H1367" s="110"/>
      <c r="I1367" s="111" t="s">
        <v>1333</v>
      </c>
      <c r="J1367" s="110" t="s">
        <v>1210</v>
      </c>
      <c r="K1367" s="110" t="s">
        <v>1230</v>
      </c>
      <c r="L1367" s="116"/>
      <c r="M1367" s="116"/>
      <c r="N1367" s="116"/>
      <c r="O1367" s="110" t="s">
        <v>1210</v>
      </c>
      <c r="P1367" s="110" t="s">
        <v>1230</v>
      </c>
      <c r="Q1367" s="117"/>
      <c r="R1367" s="118"/>
      <c r="S1367" s="101" t="str">
        <f t="shared" si="23"/>
        <v>Ok</v>
      </c>
      <c r="T1367" s="6" t="str">
        <f>IFERROR(VLOOKUP(D1367,'[1]2020 год'!$C:$J,8,0),IFERROR(VLOOKUP(D1367,'[1]2020 год'!$C:$J,7,0),""))</f>
        <v/>
      </c>
    </row>
    <row r="1368" spans="1:20" ht="42.6" thickTop="1" thickBot="1" x14ac:dyDescent="0.3">
      <c r="A1368" s="114"/>
      <c r="B1368" s="115"/>
      <c r="C1368" s="115"/>
      <c r="D1368" s="115"/>
      <c r="E1368" s="125"/>
      <c r="F1368" s="109"/>
      <c r="G1368" s="110"/>
      <c r="H1368" s="110"/>
      <c r="I1368" s="111" t="s">
        <v>1333</v>
      </c>
      <c r="J1368" s="110" t="s">
        <v>1210</v>
      </c>
      <c r="K1368" s="110" t="s">
        <v>1230</v>
      </c>
      <c r="L1368" s="116"/>
      <c r="M1368" s="116"/>
      <c r="N1368" s="116"/>
      <c r="O1368" s="110" t="s">
        <v>1210</v>
      </c>
      <c r="P1368" s="110" t="s">
        <v>1230</v>
      </c>
      <c r="Q1368" s="117"/>
      <c r="R1368" s="118"/>
      <c r="S1368" s="101" t="str">
        <f t="shared" si="23"/>
        <v>Ok</v>
      </c>
      <c r="T1368" s="6" t="str">
        <f>IFERROR(VLOOKUP(D1368,'[1]2020 год'!$C:$J,8,0),IFERROR(VLOOKUP(D1368,'[1]2020 год'!$C:$J,7,0),""))</f>
        <v/>
      </c>
    </row>
    <row r="1369" spans="1:20" ht="42.6" thickTop="1" thickBot="1" x14ac:dyDescent="0.3">
      <c r="A1369" s="114"/>
      <c r="B1369" s="115"/>
      <c r="C1369" s="115"/>
      <c r="D1369" s="115"/>
      <c r="E1369" s="125"/>
      <c r="F1369" s="109"/>
      <c r="G1369" s="110"/>
      <c r="H1369" s="110"/>
      <c r="I1369" s="111" t="s">
        <v>1333</v>
      </c>
      <c r="J1369" s="110" t="s">
        <v>1210</v>
      </c>
      <c r="K1369" s="110" t="s">
        <v>1230</v>
      </c>
      <c r="L1369" s="116"/>
      <c r="M1369" s="116"/>
      <c r="N1369" s="116"/>
      <c r="O1369" s="110" t="s">
        <v>1210</v>
      </c>
      <c r="P1369" s="110" t="s">
        <v>1230</v>
      </c>
      <c r="Q1369" s="117"/>
      <c r="R1369" s="118"/>
      <c r="S1369" s="101" t="str">
        <f t="shared" si="23"/>
        <v>Ok</v>
      </c>
      <c r="T1369" s="6" t="str">
        <f>IFERROR(VLOOKUP(D1369,'[1]2020 год'!$C:$J,8,0),IFERROR(VLOOKUP(D1369,'[1]2020 год'!$C:$J,7,0),""))</f>
        <v/>
      </c>
    </row>
    <row r="1370" spans="1:20" ht="42.6" thickTop="1" thickBot="1" x14ac:dyDescent="0.3">
      <c r="A1370" s="114"/>
      <c r="B1370" s="115"/>
      <c r="C1370" s="115"/>
      <c r="D1370" s="115"/>
      <c r="E1370" s="125"/>
      <c r="F1370" s="109"/>
      <c r="G1370" s="110"/>
      <c r="H1370" s="110"/>
      <c r="I1370" s="111" t="s">
        <v>1333</v>
      </c>
      <c r="J1370" s="110" t="s">
        <v>1210</v>
      </c>
      <c r="K1370" s="110" t="s">
        <v>1230</v>
      </c>
      <c r="L1370" s="116"/>
      <c r="M1370" s="116"/>
      <c r="N1370" s="116"/>
      <c r="O1370" s="110" t="s">
        <v>1210</v>
      </c>
      <c r="P1370" s="110" t="s">
        <v>1230</v>
      </c>
      <c r="Q1370" s="117"/>
      <c r="R1370" s="118"/>
      <c r="S1370" s="101" t="str">
        <f t="shared" si="23"/>
        <v>Ok</v>
      </c>
      <c r="T1370" s="6" t="str">
        <f>IFERROR(VLOOKUP(D1370,'[1]2020 год'!$C:$J,8,0),IFERROR(VLOOKUP(D1370,'[1]2020 год'!$C:$J,7,0),""))</f>
        <v/>
      </c>
    </row>
    <row r="1371" spans="1:20" ht="42.6" thickTop="1" thickBot="1" x14ac:dyDescent="0.3">
      <c r="A1371" s="114"/>
      <c r="B1371" s="115"/>
      <c r="C1371" s="115"/>
      <c r="D1371" s="115"/>
      <c r="E1371" s="125"/>
      <c r="F1371" s="109"/>
      <c r="G1371" s="110"/>
      <c r="H1371" s="110"/>
      <c r="I1371" s="111" t="s">
        <v>1333</v>
      </c>
      <c r="J1371" s="110" t="s">
        <v>1210</v>
      </c>
      <c r="K1371" s="110" t="s">
        <v>1230</v>
      </c>
      <c r="L1371" s="116"/>
      <c r="M1371" s="116"/>
      <c r="N1371" s="116"/>
      <c r="O1371" s="110" t="s">
        <v>1210</v>
      </c>
      <c r="P1371" s="110" t="s">
        <v>1230</v>
      </c>
      <c r="Q1371" s="117"/>
      <c r="R1371" s="118"/>
      <c r="S1371" s="101" t="str">
        <f t="shared" si="23"/>
        <v>Ok</v>
      </c>
      <c r="T1371" s="6" t="str">
        <f>IFERROR(VLOOKUP(D1371,'[1]2020 год'!$C:$J,8,0),IFERROR(VLOOKUP(D1371,'[1]2020 год'!$C:$J,7,0),""))</f>
        <v/>
      </c>
    </row>
    <row r="1372" spans="1:20" ht="42.6" thickTop="1" thickBot="1" x14ac:dyDescent="0.3">
      <c r="A1372" s="114"/>
      <c r="B1372" s="115"/>
      <c r="C1372" s="115"/>
      <c r="D1372" s="115"/>
      <c r="E1372" s="125"/>
      <c r="F1372" s="109"/>
      <c r="G1372" s="110"/>
      <c r="H1372" s="110"/>
      <c r="I1372" s="111" t="s">
        <v>1333</v>
      </c>
      <c r="J1372" s="110" t="s">
        <v>1210</v>
      </c>
      <c r="K1372" s="110" t="s">
        <v>1230</v>
      </c>
      <c r="L1372" s="116"/>
      <c r="M1372" s="116"/>
      <c r="N1372" s="116"/>
      <c r="O1372" s="110" t="s">
        <v>1210</v>
      </c>
      <c r="P1372" s="110" t="s">
        <v>1230</v>
      </c>
      <c r="Q1372" s="117"/>
      <c r="R1372" s="118"/>
      <c r="S1372" s="101" t="str">
        <f t="shared" si="23"/>
        <v>Ok</v>
      </c>
      <c r="T1372" s="6" t="str">
        <f>IFERROR(VLOOKUP(D1372,'[1]2020 год'!$C:$J,8,0),IFERROR(VLOOKUP(D1372,'[1]2020 год'!$C:$J,7,0),""))</f>
        <v/>
      </c>
    </row>
    <row r="1373" spans="1:20" ht="42.6" thickTop="1" thickBot="1" x14ac:dyDescent="0.3">
      <c r="A1373" s="114"/>
      <c r="B1373" s="115"/>
      <c r="C1373" s="115"/>
      <c r="D1373" s="115"/>
      <c r="E1373" s="125"/>
      <c r="F1373" s="109"/>
      <c r="G1373" s="110"/>
      <c r="H1373" s="110"/>
      <c r="I1373" s="111" t="s">
        <v>1333</v>
      </c>
      <c r="J1373" s="110" t="s">
        <v>1210</v>
      </c>
      <c r="K1373" s="110" t="s">
        <v>1230</v>
      </c>
      <c r="L1373" s="116"/>
      <c r="M1373" s="116"/>
      <c r="N1373" s="116"/>
      <c r="O1373" s="110" t="s">
        <v>1210</v>
      </c>
      <c r="P1373" s="110" t="s">
        <v>1230</v>
      </c>
      <c r="Q1373" s="117"/>
      <c r="R1373" s="118"/>
      <c r="S1373" s="101" t="str">
        <f t="shared" si="23"/>
        <v>Ok</v>
      </c>
      <c r="T1373" s="6" t="str">
        <f>IFERROR(VLOOKUP(D1373,'[1]2020 год'!$C:$J,8,0),IFERROR(VLOOKUP(D1373,'[1]2020 год'!$C:$J,7,0),""))</f>
        <v/>
      </c>
    </row>
    <row r="1374" spans="1:20" ht="42.6" thickTop="1" thickBot="1" x14ac:dyDescent="0.3">
      <c r="A1374" s="114"/>
      <c r="B1374" s="115"/>
      <c r="C1374" s="115"/>
      <c r="D1374" s="115"/>
      <c r="E1374" s="125"/>
      <c r="F1374" s="109"/>
      <c r="G1374" s="110"/>
      <c r="H1374" s="110"/>
      <c r="I1374" s="111" t="s">
        <v>1333</v>
      </c>
      <c r="J1374" s="110" t="s">
        <v>1210</v>
      </c>
      <c r="K1374" s="110" t="s">
        <v>1230</v>
      </c>
      <c r="L1374" s="116"/>
      <c r="M1374" s="116"/>
      <c r="N1374" s="116"/>
      <c r="O1374" s="110" t="s">
        <v>1210</v>
      </c>
      <c r="P1374" s="110" t="s">
        <v>1230</v>
      </c>
      <c r="Q1374" s="117"/>
      <c r="R1374" s="118"/>
      <c r="S1374" s="101" t="str">
        <f t="shared" si="23"/>
        <v>Ok</v>
      </c>
      <c r="T1374" s="6" t="str">
        <f>IFERROR(VLOOKUP(D1374,'[1]2020 год'!$C:$J,8,0),IFERROR(VLOOKUP(D1374,'[1]2020 год'!$C:$J,7,0),""))</f>
        <v/>
      </c>
    </row>
    <row r="1375" spans="1:20" ht="42.6" thickTop="1" thickBot="1" x14ac:dyDescent="0.3">
      <c r="A1375" s="114"/>
      <c r="B1375" s="115"/>
      <c r="C1375" s="115"/>
      <c r="D1375" s="115"/>
      <c r="E1375" s="125"/>
      <c r="F1375" s="109"/>
      <c r="G1375" s="110"/>
      <c r="H1375" s="110"/>
      <c r="I1375" s="111" t="s">
        <v>1333</v>
      </c>
      <c r="J1375" s="110" t="s">
        <v>1210</v>
      </c>
      <c r="K1375" s="110" t="s">
        <v>1230</v>
      </c>
      <c r="L1375" s="116"/>
      <c r="M1375" s="116"/>
      <c r="N1375" s="116"/>
      <c r="O1375" s="110" t="s">
        <v>1210</v>
      </c>
      <c r="P1375" s="110" t="s">
        <v>1230</v>
      </c>
      <c r="Q1375" s="117"/>
      <c r="R1375" s="118"/>
      <c r="S1375" s="101" t="str">
        <f t="shared" si="23"/>
        <v>Ok</v>
      </c>
      <c r="T1375" s="6" t="str">
        <f>IFERROR(VLOOKUP(D1375,'[1]2020 год'!$C:$J,8,0),IFERROR(VLOOKUP(D1375,'[1]2020 год'!$C:$J,7,0),""))</f>
        <v/>
      </c>
    </row>
    <row r="1376" spans="1:20" ht="42.6" thickTop="1" thickBot="1" x14ac:dyDescent="0.3">
      <c r="A1376" s="114"/>
      <c r="B1376" s="115"/>
      <c r="C1376" s="115"/>
      <c r="D1376" s="115"/>
      <c r="E1376" s="125"/>
      <c r="F1376" s="109"/>
      <c r="G1376" s="110"/>
      <c r="H1376" s="110"/>
      <c r="I1376" s="111" t="s">
        <v>1333</v>
      </c>
      <c r="J1376" s="110" t="s">
        <v>1210</v>
      </c>
      <c r="K1376" s="110" t="s">
        <v>1230</v>
      </c>
      <c r="L1376" s="116"/>
      <c r="M1376" s="116"/>
      <c r="N1376" s="116"/>
      <c r="O1376" s="110" t="s">
        <v>1210</v>
      </c>
      <c r="P1376" s="110" t="s">
        <v>1230</v>
      </c>
      <c r="Q1376" s="117"/>
      <c r="R1376" s="118"/>
      <c r="S1376" s="101" t="str">
        <f t="shared" si="23"/>
        <v>Ok</v>
      </c>
      <c r="T1376" s="6" t="str">
        <f>IFERROR(VLOOKUP(D1376,'[1]2020 год'!$C:$J,8,0),IFERROR(VLOOKUP(D1376,'[1]2020 год'!$C:$J,7,0),""))</f>
        <v/>
      </c>
    </row>
    <row r="1377" spans="1:20" ht="42.6" thickTop="1" thickBot="1" x14ac:dyDescent="0.3">
      <c r="A1377" s="114"/>
      <c r="B1377" s="115"/>
      <c r="C1377" s="115"/>
      <c r="D1377" s="115"/>
      <c r="E1377" s="125"/>
      <c r="F1377" s="109"/>
      <c r="G1377" s="110"/>
      <c r="H1377" s="110"/>
      <c r="I1377" s="111" t="s">
        <v>1333</v>
      </c>
      <c r="J1377" s="110" t="s">
        <v>1210</v>
      </c>
      <c r="K1377" s="110" t="s">
        <v>1230</v>
      </c>
      <c r="L1377" s="116"/>
      <c r="M1377" s="116"/>
      <c r="N1377" s="116"/>
      <c r="O1377" s="110" t="s">
        <v>1210</v>
      </c>
      <c r="P1377" s="110" t="s">
        <v>1230</v>
      </c>
      <c r="Q1377" s="117"/>
      <c r="R1377" s="118"/>
      <c r="S1377" s="101" t="str">
        <f t="shared" si="23"/>
        <v>Ok</v>
      </c>
      <c r="T1377" s="6" t="str">
        <f>IFERROR(VLOOKUP(D1377,'[1]2020 год'!$C:$J,8,0),IFERROR(VLOOKUP(D1377,'[1]2020 год'!$C:$J,7,0),""))</f>
        <v/>
      </c>
    </row>
    <row r="1378" spans="1:20" ht="42.6" thickTop="1" thickBot="1" x14ac:dyDescent="0.3">
      <c r="A1378" s="114"/>
      <c r="B1378" s="115"/>
      <c r="C1378" s="115"/>
      <c r="D1378" s="115"/>
      <c r="E1378" s="125"/>
      <c r="F1378" s="109"/>
      <c r="G1378" s="110"/>
      <c r="H1378" s="110"/>
      <c r="I1378" s="111" t="s">
        <v>1333</v>
      </c>
      <c r="J1378" s="110" t="s">
        <v>1210</v>
      </c>
      <c r="K1378" s="110" t="s">
        <v>1230</v>
      </c>
      <c r="L1378" s="116"/>
      <c r="M1378" s="116"/>
      <c r="N1378" s="116"/>
      <c r="O1378" s="110" t="s">
        <v>1210</v>
      </c>
      <c r="P1378" s="110" t="s">
        <v>1230</v>
      </c>
      <c r="Q1378" s="117"/>
      <c r="R1378" s="118"/>
      <c r="S1378" s="101" t="str">
        <f t="shared" si="23"/>
        <v>Ok</v>
      </c>
      <c r="T1378" s="6" t="str">
        <f>IFERROR(VLOOKUP(D1378,'[1]2020 год'!$C:$J,8,0),IFERROR(VLOOKUP(D1378,'[1]2020 год'!$C:$J,7,0),""))</f>
        <v/>
      </c>
    </row>
    <row r="1379" spans="1:20" ht="42.6" thickTop="1" thickBot="1" x14ac:dyDescent="0.3">
      <c r="A1379" s="114"/>
      <c r="B1379" s="115"/>
      <c r="C1379" s="115"/>
      <c r="D1379" s="115"/>
      <c r="E1379" s="125"/>
      <c r="F1379" s="109"/>
      <c r="G1379" s="110"/>
      <c r="H1379" s="110"/>
      <c r="I1379" s="111" t="s">
        <v>1333</v>
      </c>
      <c r="J1379" s="110" t="s">
        <v>1210</v>
      </c>
      <c r="K1379" s="110" t="s">
        <v>1230</v>
      </c>
      <c r="L1379" s="116"/>
      <c r="M1379" s="116"/>
      <c r="N1379" s="116"/>
      <c r="O1379" s="110" t="s">
        <v>1210</v>
      </c>
      <c r="P1379" s="110" t="s">
        <v>1230</v>
      </c>
      <c r="Q1379" s="117"/>
      <c r="R1379" s="118"/>
      <c r="S1379" s="101" t="str">
        <f t="shared" si="23"/>
        <v>Ok</v>
      </c>
      <c r="T1379" s="6" t="str">
        <f>IFERROR(VLOOKUP(D1379,'[1]2020 год'!$C:$J,8,0),IFERROR(VLOOKUP(D1379,'[1]2020 год'!$C:$J,7,0),""))</f>
        <v/>
      </c>
    </row>
    <row r="1380" spans="1:20" ht="42.6" thickTop="1" thickBot="1" x14ac:dyDescent="0.3">
      <c r="A1380" s="114"/>
      <c r="B1380" s="115"/>
      <c r="C1380" s="115"/>
      <c r="D1380" s="115"/>
      <c r="E1380" s="125"/>
      <c r="F1380" s="109"/>
      <c r="G1380" s="110"/>
      <c r="H1380" s="110"/>
      <c r="I1380" s="111" t="s">
        <v>1333</v>
      </c>
      <c r="J1380" s="110" t="s">
        <v>1210</v>
      </c>
      <c r="K1380" s="110" t="s">
        <v>1230</v>
      </c>
      <c r="L1380" s="116"/>
      <c r="M1380" s="116"/>
      <c r="N1380" s="116"/>
      <c r="O1380" s="110" t="s">
        <v>1210</v>
      </c>
      <c r="P1380" s="110" t="s">
        <v>1230</v>
      </c>
      <c r="Q1380" s="117"/>
      <c r="R1380" s="118"/>
      <c r="S1380" s="101" t="str">
        <f t="shared" si="23"/>
        <v>Ok</v>
      </c>
      <c r="T1380" s="6" t="str">
        <f>IFERROR(VLOOKUP(D1380,'[1]2020 год'!$C:$J,8,0),IFERROR(VLOOKUP(D1380,'[1]2020 год'!$C:$J,7,0),""))</f>
        <v/>
      </c>
    </row>
    <row r="1381" spans="1:20" ht="42.6" thickTop="1" thickBot="1" x14ac:dyDescent="0.3">
      <c r="A1381" s="114"/>
      <c r="B1381" s="115"/>
      <c r="C1381" s="115"/>
      <c r="D1381" s="115"/>
      <c r="E1381" s="125"/>
      <c r="F1381" s="109"/>
      <c r="G1381" s="110"/>
      <c r="H1381" s="110"/>
      <c r="I1381" s="111" t="s">
        <v>1333</v>
      </c>
      <c r="J1381" s="110" t="s">
        <v>1210</v>
      </c>
      <c r="K1381" s="110" t="s">
        <v>1230</v>
      </c>
      <c r="L1381" s="116"/>
      <c r="M1381" s="116"/>
      <c r="N1381" s="116"/>
      <c r="O1381" s="110" t="s">
        <v>1210</v>
      </c>
      <c r="P1381" s="110" t="s">
        <v>1230</v>
      </c>
      <c r="Q1381" s="117"/>
      <c r="R1381" s="118"/>
      <c r="S1381" s="101" t="str">
        <f t="shared" si="23"/>
        <v>Ok</v>
      </c>
      <c r="T1381" s="6" t="str">
        <f>IFERROR(VLOOKUP(D1381,'[1]2020 год'!$C:$J,8,0),IFERROR(VLOOKUP(D1381,'[1]2020 год'!$C:$J,7,0),""))</f>
        <v/>
      </c>
    </row>
    <row r="1382" spans="1:20" ht="42.6" thickTop="1" thickBot="1" x14ac:dyDescent="0.3">
      <c r="A1382" s="114"/>
      <c r="B1382" s="115"/>
      <c r="C1382" s="115"/>
      <c r="D1382" s="115"/>
      <c r="E1382" s="125"/>
      <c r="F1382" s="109"/>
      <c r="G1382" s="110"/>
      <c r="H1382" s="110"/>
      <c r="I1382" s="111" t="s">
        <v>1333</v>
      </c>
      <c r="J1382" s="110" t="s">
        <v>1210</v>
      </c>
      <c r="K1382" s="110" t="s">
        <v>1230</v>
      </c>
      <c r="L1382" s="116"/>
      <c r="M1382" s="116"/>
      <c r="N1382" s="116"/>
      <c r="O1382" s="110" t="s">
        <v>1210</v>
      </c>
      <c r="P1382" s="110" t="s">
        <v>1230</v>
      </c>
      <c r="Q1382" s="117"/>
      <c r="R1382" s="118"/>
      <c r="S1382" s="101" t="str">
        <f t="shared" si="23"/>
        <v>Ok</v>
      </c>
      <c r="T1382" s="6" t="str">
        <f>IFERROR(VLOOKUP(D1382,'[1]2020 год'!$C:$J,8,0),IFERROR(VLOOKUP(D1382,'[1]2020 год'!$C:$J,7,0),""))</f>
        <v/>
      </c>
    </row>
    <row r="1383" spans="1:20" ht="42.6" thickTop="1" thickBot="1" x14ac:dyDescent="0.3">
      <c r="A1383" s="114"/>
      <c r="B1383" s="115"/>
      <c r="C1383" s="115"/>
      <c r="D1383" s="115"/>
      <c r="E1383" s="125"/>
      <c r="F1383" s="109"/>
      <c r="G1383" s="110"/>
      <c r="H1383" s="110"/>
      <c r="I1383" s="111" t="s">
        <v>1333</v>
      </c>
      <c r="J1383" s="110" t="s">
        <v>1210</v>
      </c>
      <c r="K1383" s="110" t="s">
        <v>1230</v>
      </c>
      <c r="L1383" s="116"/>
      <c r="M1383" s="116"/>
      <c r="N1383" s="116"/>
      <c r="O1383" s="110" t="s">
        <v>1210</v>
      </c>
      <c r="P1383" s="110" t="s">
        <v>1230</v>
      </c>
      <c r="Q1383" s="117"/>
      <c r="R1383" s="118"/>
      <c r="S1383" s="101" t="str">
        <f t="shared" si="23"/>
        <v>Ok</v>
      </c>
      <c r="T1383" s="6" t="str">
        <f>IFERROR(VLOOKUP(D1383,'[1]2020 год'!$C:$J,8,0),IFERROR(VLOOKUP(D1383,'[1]2020 год'!$C:$J,7,0),""))</f>
        <v/>
      </c>
    </row>
    <row r="1384" spans="1:20" ht="42.6" thickTop="1" thickBot="1" x14ac:dyDescent="0.3">
      <c r="A1384" s="114"/>
      <c r="B1384" s="115"/>
      <c r="C1384" s="115"/>
      <c r="D1384" s="115"/>
      <c r="E1384" s="125"/>
      <c r="F1384" s="109"/>
      <c r="G1384" s="110"/>
      <c r="H1384" s="110"/>
      <c r="I1384" s="111" t="s">
        <v>1333</v>
      </c>
      <c r="J1384" s="110" t="s">
        <v>1210</v>
      </c>
      <c r="K1384" s="110" t="s">
        <v>1230</v>
      </c>
      <c r="L1384" s="116"/>
      <c r="M1384" s="116"/>
      <c r="N1384" s="116"/>
      <c r="O1384" s="110" t="s">
        <v>1210</v>
      </c>
      <c r="P1384" s="110" t="s">
        <v>1230</v>
      </c>
      <c r="Q1384" s="117"/>
      <c r="R1384" s="118"/>
      <c r="S1384" s="101" t="str">
        <f t="shared" si="23"/>
        <v>Ok</v>
      </c>
      <c r="T1384" s="6" t="str">
        <f>IFERROR(VLOOKUP(D1384,'[1]2020 год'!$C:$J,8,0),IFERROR(VLOOKUP(D1384,'[1]2020 год'!$C:$J,7,0),""))</f>
        <v/>
      </c>
    </row>
    <row r="1385" spans="1:20" ht="42.6" thickTop="1" thickBot="1" x14ac:dyDescent="0.3">
      <c r="A1385" s="114"/>
      <c r="B1385" s="115"/>
      <c r="C1385" s="115"/>
      <c r="D1385" s="115"/>
      <c r="E1385" s="125"/>
      <c r="F1385" s="109"/>
      <c r="G1385" s="110"/>
      <c r="H1385" s="110"/>
      <c r="I1385" s="111" t="s">
        <v>1333</v>
      </c>
      <c r="J1385" s="110" t="s">
        <v>1210</v>
      </c>
      <c r="K1385" s="110" t="s">
        <v>1230</v>
      </c>
      <c r="L1385" s="116"/>
      <c r="M1385" s="116"/>
      <c r="N1385" s="116"/>
      <c r="O1385" s="110" t="s">
        <v>1210</v>
      </c>
      <c r="P1385" s="110" t="s">
        <v>1230</v>
      </c>
      <c r="Q1385" s="117"/>
      <c r="R1385" s="118"/>
      <c r="S1385" s="101" t="str">
        <f t="shared" si="23"/>
        <v>Ok</v>
      </c>
      <c r="T1385" s="6" t="str">
        <f>IFERROR(VLOOKUP(D1385,'[1]2020 год'!$C:$J,8,0),IFERROR(VLOOKUP(D1385,'[1]2020 год'!$C:$J,7,0),""))</f>
        <v/>
      </c>
    </row>
    <row r="1386" spans="1:20" ht="42.6" thickTop="1" thickBot="1" x14ac:dyDescent="0.3">
      <c r="A1386" s="114"/>
      <c r="B1386" s="115"/>
      <c r="C1386" s="115"/>
      <c r="D1386" s="115"/>
      <c r="E1386" s="125"/>
      <c r="F1386" s="109"/>
      <c r="G1386" s="110"/>
      <c r="H1386" s="110"/>
      <c r="I1386" s="111" t="s">
        <v>1333</v>
      </c>
      <c r="J1386" s="110" t="s">
        <v>1210</v>
      </c>
      <c r="K1386" s="110" t="s">
        <v>1230</v>
      </c>
      <c r="L1386" s="116"/>
      <c r="M1386" s="116"/>
      <c r="N1386" s="116"/>
      <c r="O1386" s="110" t="s">
        <v>1210</v>
      </c>
      <c r="P1386" s="110" t="s">
        <v>1230</v>
      </c>
      <c r="Q1386" s="117"/>
      <c r="R1386" s="118"/>
      <c r="S1386" s="101" t="str">
        <f t="shared" si="23"/>
        <v>Ok</v>
      </c>
      <c r="T1386" s="6" t="str">
        <f>IFERROR(VLOOKUP(D1386,'[1]2020 год'!$C:$J,8,0),IFERROR(VLOOKUP(D1386,'[1]2020 год'!$C:$J,7,0),""))</f>
        <v/>
      </c>
    </row>
    <row r="1387" spans="1:20" ht="42.6" thickTop="1" thickBot="1" x14ac:dyDescent="0.3">
      <c r="A1387" s="114"/>
      <c r="B1387" s="115"/>
      <c r="C1387" s="115"/>
      <c r="D1387" s="115"/>
      <c r="E1387" s="125"/>
      <c r="F1387" s="109"/>
      <c r="G1387" s="110"/>
      <c r="H1387" s="110"/>
      <c r="I1387" s="111" t="s">
        <v>1333</v>
      </c>
      <c r="J1387" s="110" t="s">
        <v>1210</v>
      </c>
      <c r="K1387" s="110" t="s">
        <v>1230</v>
      </c>
      <c r="L1387" s="116"/>
      <c r="M1387" s="116"/>
      <c r="N1387" s="116"/>
      <c r="O1387" s="110" t="s">
        <v>1210</v>
      </c>
      <c r="P1387" s="110" t="s">
        <v>1230</v>
      </c>
      <c r="Q1387" s="117"/>
      <c r="R1387" s="118"/>
      <c r="S1387" s="101" t="str">
        <f t="shared" si="23"/>
        <v>Ok</v>
      </c>
      <c r="T1387" s="6" t="str">
        <f>IFERROR(VLOOKUP(D1387,'[1]2020 год'!$C:$J,8,0),IFERROR(VLOOKUP(D1387,'[1]2020 год'!$C:$J,7,0),""))</f>
        <v/>
      </c>
    </row>
    <row r="1388" spans="1:20" ht="42.6" thickTop="1" thickBot="1" x14ac:dyDescent="0.3">
      <c r="A1388" s="114"/>
      <c r="B1388" s="115"/>
      <c r="C1388" s="115"/>
      <c r="D1388" s="115"/>
      <c r="E1388" s="125"/>
      <c r="F1388" s="109"/>
      <c r="G1388" s="110"/>
      <c r="H1388" s="110"/>
      <c r="I1388" s="111" t="s">
        <v>1333</v>
      </c>
      <c r="J1388" s="110" t="s">
        <v>1210</v>
      </c>
      <c r="K1388" s="110" t="s">
        <v>1230</v>
      </c>
      <c r="L1388" s="116"/>
      <c r="M1388" s="116"/>
      <c r="N1388" s="116"/>
      <c r="O1388" s="110" t="s">
        <v>1210</v>
      </c>
      <c r="P1388" s="110" t="s">
        <v>1230</v>
      </c>
      <c r="Q1388" s="117"/>
      <c r="R1388" s="118"/>
      <c r="S1388" s="101" t="str">
        <f t="shared" si="23"/>
        <v>Ok</v>
      </c>
      <c r="T1388" s="6" t="str">
        <f>IFERROR(VLOOKUP(D1388,'[1]2020 год'!$C:$J,8,0),IFERROR(VLOOKUP(D1388,'[1]2020 год'!$C:$J,7,0),""))</f>
        <v/>
      </c>
    </row>
    <row r="1389" spans="1:20" ht="42.6" thickTop="1" thickBot="1" x14ac:dyDescent="0.3">
      <c r="A1389" s="114"/>
      <c r="B1389" s="115"/>
      <c r="C1389" s="115"/>
      <c r="D1389" s="115"/>
      <c r="E1389" s="125"/>
      <c r="F1389" s="109"/>
      <c r="G1389" s="110"/>
      <c r="H1389" s="110"/>
      <c r="I1389" s="111" t="s">
        <v>1333</v>
      </c>
      <c r="J1389" s="110" t="s">
        <v>1210</v>
      </c>
      <c r="K1389" s="110" t="s">
        <v>1230</v>
      </c>
      <c r="L1389" s="116"/>
      <c r="M1389" s="116"/>
      <c r="N1389" s="116"/>
      <c r="O1389" s="110" t="s">
        <v>1210</v>
      </c>
      <c r="P1389" s="110" t="s">
        <v>1230</v>
      </c>
      <c r="Q1389" s="117"/>
      <c r="R1389" s="118"/>
      <c r="S1389" s="101" t="str">
        <f t="shared" si="23"/>
        <v>Ok</v>
      </c>
      <c r="T1389" s="6" t="str">
        <f>IFERROR(VLOOKUP(D1389,'[1]2020 год'!$C:$J,8,0),IFERROR(VLOOKUP(D1389,'[1]2020 год'!$C:$J,7,0),""))</f>
        <v/>
      </c>
    </row>
    <row r="1390" spans="1:20" ht="42.6" thickTop="1" thickBot="1" x14ac:dyDescent="0.3">
      <c r="A1390" s="114"/>
      <c r="B1390" s="115"/>
      <c r="C1390" s="115"/>
      <c r="D1390" s="115"/>
      <c r="E1390" s="125"/>
      <c r="F1390" s="109"/>
      <c r="G1390" s="110"/>
      <c r="H1390" s="110"/>
      <c r="I1390" s="111" t="s">
        <v>1333</v>
      </c>
      <c r="J1390" s="110" t="s">
        <v>1210</v>
      </c>
      <c r="K1390" s="110" t="s">
        <v>1230</v>
      </c>
      <c r="L1390" s="116"/>
      <c r="M1390" s="116"/>
      <c r="N1390" s="116"/>
      <c r="O1390" s="110" t="s">
        <v>1210</v>
      </c>
      <c r="P1390" s="110" t="s">
        <v>1230</v>
      </c>
      <c r="Q1390" s="117"/>
      <c r="R1390" s="118"/>
      <c r="S1390" s="101" t="str">
        <f t="shared" si="23"/>
        <v>Ok</v>
      </c>
      <c r="T1390" s="6" t="str">
        <f>IFERROR(VLOOKUP(D1390,'[1]2020 год'!$C:$J,8,0),IFERROR(VLOOKUP(D1390,'[1]2020 год'!$C:$J,7,0),""))</f>
        <v/>
      </c>
    </row>
    <row r="1391" spans="1:20" ht="42.6" thickTop="1" thickBot="1" x14ac:dyDescent="0.3">
      <c r="A1391" s="114"/>
      <c r="B1391" s="115"/>
      <c r="C1391" s="115"/>
      <c r="D1391" s="115"/>
      <c r="E1391" s="125"/>
      <c r="F1391" s="109"/>
      <c r="G1391" s="110"/>
      <c r="H1391" s="110"/>
      <c r="I1391" s="111" t="s">
        <v>1333</v>
      </c>
      <c r="J1391" s="110" t="s">
        <v>1210</v>
      </c>
      <c r="K1391" s="110" t="s">
        <v>1230</v>
      </c>
      <c r="L1391" s="116"/>
      <c r="M1391" s="116"/>
      <c r="N1391" s="116"/>
      <c r="O1391" s="110" t="s">
        <v>1210</v>
      </c>
      <c r="P1391" s="110" t="s">
        <v>1230</v>
      </c>
      <c r="Q1391" s="117"/>
      <c r="R1391" s="118"/>
      <c r="S1391" s="101" t="str">
        <f t="shared" si="23"/>
        <v>Ok</v>
      </c>
      <c r="T1391" s="6" t="str">
        <f>IFERROR(VLOOKUP(D1391,'[1]2020 год'!$C:$J,8,0),IFERROR(VLOOKUP(D1391,'[1]2020 год'!$C:$J,7,0),""))</f>
        <v/>
      </c>
    </row>
    <row r="1392" spans="1:20" ht="42.6" thickTop="1" thickBot="1" x14ac:dyDescent="0.3">
      <c r="A1392" s="114"/>
      <c r="B1392" s="115"/>
      <c r="C1392" s="115"/>
      <c r="D1392" s="115"/>
      <c r="E1392" s="125"/>
      <c r="F1392" s="109"/>
      <c r="G1392" s="110"/>
      <c r="H1392" s="110"/>
      <c r="I1392" s="111" t="s">
        <v>1333</v>
      </c>
      <c r="J1392" s="110" t="s">
        <v>1210</v>
      </c>
      <c r="K1392" s="110" t="s">
        <v>1230</v>
      </c>
      <c r="L1392" s="116"/>
      <c r="M1392" s="116"/>
      <c r="N1392" s="116"/>
      <c r="O1392" s="110" t="s">
        <v>1210</v>
      </c>
      <c r="P1392" s="110" t="s">
        <v>1230</v>
      </c>
      <c r="Q1392" s="117"/>
      <c r="R1392" s="118"/>
      <c r="S1392" s="101" t="str">
        <f t="shared" si="23"/>
        <v>Ok</v>
      </c>
      <c r="T1392" s="6" t="str">
        <f>IFERROR(VLOOKUP(D1392,'[1]2020 год'!$C:$J,8,0),IFERROR(VLOOKUP(D1392,'[1]2020 год'!$C:$J,7,0),""))</f>
        <v/>
      </c>
    </row>
    <row r="1393" spans="1:20" ht="42.6" thickTop="1" thickBot="1" x14ac:dyDescent="0.3">
      <c r="A1393" s="114"/>
      <c r="B1393" s="115"/>
      <c r="C1393" s="115"/>
      <c r="D1393" s="115"/>
      <c r="E1393" s="125"/>
      <c r="F1393" s="109"/>
      <c r="G1393" s="110"/>
      <c r="H1393" s="110"/>
      <c r="I1393" s="111" t="s">
        <v>1333</v>
      </c>
      <c r="J1393" s="110" t="s">
        <v>1210</v>
      </c>
      <c r="K1393" s="110" t="s">
        <v>1230</v>
      </c>
      <c r="L1393" s="116"/>
      <c r="M1393" s="116"/>
      <c r="N1393" s="116"/>
      <c r="O1393" s="110" t="s">
        <v>1210</v>
      </c>
      <c r="P1393" s="110" t="s">
        <v>1230</v>
      </c>
      <c r="Q1393" s="117"/>
      <c r="R1393" s="118"/>
      <c r="S1393" s="101" t="str">
        <f t="shared" si="23"/>
        <v>Ok</v>
      </c>
      <c r="T1393" s="6" t="str">
        <f>IFERROR(VLOOKUP(D1393,'[1]2020 год'!$C:$J,8,0),IFERROR(VLOOKUP(D1393,'[1]2020 год'!$C:$J,7,0),""))</f>
        <v/>
      </c>
    </row>
    <row r="1394" spans="1:20" ht="42.6" thickTop="1" thickBot="1" x14ac:dyDescent="0.3">
      <c r="A1394" s="114"/>
      <c r="B1394" s="115"/>
      <c r="C1394" s="115"/>
      <c r="D1394" s="115"/>
      <c r="E1394" s="125"/>
      <c r="F1394" s="109"/>
      <c r="G1394" s="110"/>
      <c r="H1394" s="110"/>
      <c r="I1394" s="111" t="s">
        <v>1333</v>
      </c>
      <c r="J1394" s="110" t="s">
        <v>1210</v>
      </c>
      <c r="K1394" s="110" t="s">
        <v>1230</v>
      </c>
      <c r="L1394" s="116"/>
      <c r="M1394" s="116"/>
      <c r="N1394" s="116"/>
      <c r="O1394" s="110" t="s">
        <v>1210</v>
      </c>
      <c r="P1394" s="110" t="s">
        <v>1230</v>
      </c>
      <c r="Q1394" s="117"/>
      <c r="R1394" s="118"/>
      <c r="S1394" s="101" t="str">
        <f t="shared" si="23"/>
        <v>Ok</v>
      </c>
      <c r="T1394" s="6" t="str">
        <f>IFERROR(VLOOKUP(D1394,'[1]2020 год'!$C:$J,8,0),IFERROR(VLOOKUP(D1394,'[1]2020 год'!$C:$J,7,0),""))</f>
        <v/>
      </c>
    </row>
    <row r="1395" spans="1:20" ht="42.6" thickTop="1" thickBot="1" x14ac:dyDescent="0.3">
      <c r="A1395" s="114"/>
      <c r="B1395" s="115"/>
      <c r="C1395" s="115"/>
      <c r="D1395" s="115"/>
      <c r="E1395" s="125"/>
      <c r="F1395" s="109"/>
      <c r="G1395" s="110"/>
      <c r="H1395" s="110"/>
      <c r="I1395" s="111" t="s">
        <v>1333</v>
      </c>
      <c r="J1395" s="110" t="s">
        <v>1210</v>
      </c>
      <c r="K1395" s="110" t="s">
        <v>1230</v>
      </c>
      <c r="L1395" s="116"/>
      <c r="M1395" s="116"/>
      <c r="N1395" s="116"/>
      <c r="O1395" s="110" t="s">
        <v>1210</v>
      </c>
      <c r="P1395" s="110" t="s">
        <v>1230</v>
      </c>
      <c r="Q1395" s="117"/>
      <c r="R1395" s="118"/>
      <c r="S1395" s="101" t="str">
        <f t="shared" si="23"/>
        <v>Ok</v>
      </c>
      <c r="T1395" s="6" t="str">
        <f>IFERROR(VLOOKUP(D1395,'[1]2020 год'!$C:$J,8,0),IFERROR(VLOOKUP(D1395,'[1]2020 год'!$C:$J,7,0),""))</f>
        <v/>
      </c>
    </row>
    <row r="1396" spans="1:20" ht="42.6" thickTop="1" thickBot="1" x14ac:dyDescent="0.3">
      <c r="A1396" s="114"/>
      <c r="B1396" s="115"/>
      <c r="C1396" s="115"/>
      <c r="D1396" s="115"/>
      <c r="E1396" s="125"/>
      <c r="F1396" s="109"/>
      <c r="G1396" s="110"/>
      <c r="H1396" s="110"/>
      <c r="I1396" s="111" t="s">
        <v>1333</v>
      </c>
      <c r="J1396" s="110" t="s">
        <v>1210</v>
      </c>
      <c r="K1396" s="110" t="s">
        <v>1230</v>
      </c>
      <c r="L1396" s="116"/>
      <c r="M1396" s="116"/>
      <c r="N1396" s="116"/>
      <c r="O1396" s="110" t="s">
        <v>1210</v>
      </c>
      <c r="P1396" s="110" t="s">
        <v>1230</v>
      </c>
      <c r="Q1396" s="117"/>
      <c r="R1396" s="118"/>
      <c r="S1396" s="101" t="str">
        <f t="shared" si="23"/>
        <v>Ok</v>
      </c>
      <c r="T1396" s="6" t="str">
        <f>IFERROR(VLOOKUP(D1396,'[1]2020 год'!$C:$J,8,0),IFERROR(VLOOKUP(D1396,'[1]2020 год'!$C:$J,7,0),""))</f>
        <v/>
      </c>
    </row>
    <row r="1397" spans="1:20" ht="42.6" thickTop="1" thickBot="1" x14ac:dyDescent="0.3">
      <c r="A1397" s="114"/>
      <c r="B1397" s="115"/>
      <c r="C1397" s="115"/>
      <c r="D1397" s="115"/>
      <c r="E1397" s="125"/>
      <c r="F1397" s="109"/>
      <c r="G1397" s="110"/>
      <c r="H1397" s="110"/>
      <c r="I1397" s="111" t="s">
        <v>1333</v>
      </c>
      <c r="J1397" s="110" t="s">
        <v>1210</v>
      </c>
      <c r="K1397" s="110" t="s">
        <v>1230</v>
      </c>
      <c r="L1397" s="116"/>
      <c r="M1397" s="116"/>
      <c r="N1397" s="116"/>
      <c r="O1397" s="110" t="s">
        <v>1210</v>
      </c>
      <c r="P1397" s="110" t="s">
        <v>1230</v>
      </c>
      <c r="Q1397" s="117"/>
      <c r="R1397" s="118"/>
      <c r="S1397" s="101" t="str">
        <f t="shared" si="23"/>
        <v>Ok</v>
      </c>
      <c r="T1397" s="6" t="str">
        <f>IFERROR(VLOOKUP(D1397,'[1]2020 год'!$C:$J,8,0),IFERROR(VLOOKUP(D1397,'[1]2020 год'!$C:$J,7,0),""))</f>
        <v/>
      </c>
    </row>
    <row r="1398" spans="1:20" ht="14.4" thickTop="1" x14ac:dyDescent="0.25"/>
  </sheetData>
  <sheetProtection password="C73B" sheet="1" insertHyperlinks="0" autoFilter="0" pivotTables="0"/>
  <autoFilter ref="A4:T1397"/>
  <mergeCells count="14">
    <mergeCell ref="P1:S1"/>
    <mergeCell ref="I3:K3"/>
    <mergeCell ref="S3:S4"/>
    <mergeCell ref="A1:O1"/>
    <mergeCell ref="H3:H4"/>
    <mergeCell ref="R3:R4"/>
    <mergeCell ref="C3:C4"/>
    <mergeCell ref="A3:A4"/>
    <mergeCell ref="Q3:Q4"/>
    <mergeCell ref="F3:F4"/>
    <mergeCell ref="D3:D4"/>
    <mergeCell ref="B3:B4"/>
    <mergeCell ref="G3:G4"/>
    <mergeCell ref="E3:E4"/>
  </mergeCells>
  <conditionalFormatting sqref="F5:H5 J5:K5">
    <cfRule type="cellIs" dxfId="13" priority="42" operator="equal">
      <formula>"Не выбрано"</formula>
    </cfRule>
  </conditionalFormatting>
  <conditionalFormatting sqref="S5">
    <cfRule type="cellIs" dxfId="12" priority="32" operator="notEqual">
      <formula>"Ok"</formula>
    </cfRule>
    <cfRule type="cellIs" dxfId="11" priority="33" operator="equal">
      <formula>"Ok"</formula>
    </cfRule>
  </conditionalFormatting>
  <conditionalFormatting sqref="O5:P5">
    <cfRule type="cellIs" dxfId="10" priority="22" operator="equal">
      <formula>"Не выбрано"</formula>
    </cfRule>
  </conditionalFormatting>
  <conditionalFormatting sqref="F6:H1397 J6:K1397">
    <cfRule type="cellIs" dxfId="9" priority="4" operator="equal">
      <formula>"Не выбрано"</formula>
    </cfRule>
  </conditionalFormatting>
  <conditionalFormatting sqref="S6:S1397">
    <cfRule type="cellIs" dxfId="8" priority="2" operator="notEqual">
      <formula>"Ok"</formula>
    </cfRule>
    <cfRule type="cellIs" dxfId="7" priority="3" operator="equal">
      <formula>"Ok"</formula>
    </cfRule>
  </conditionalFormatting>
  <conditionalFormatting sqref="O6:P1397">
    <cfRule type="cellIs" dxfId="6" priority="1" operator="equal">
      <formula>"Не выбрано"</formula>
    </cfRule>
  </conditionalFormatting>
  <pageMargins left="0.25" right="0.25" top="0.75" bottom="0.75" header="0.3" footer="0.3"/>
  <pageSetup paperSize="9" scale="4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Списки!$A$2:$A$4</xm:f>
          </x14:formula1>
          <xm:sqref>F5:F1397 J5:K1397 O5:P1397</xm:sqref>
        </x14:dataValidation>
        <x14:dataValidation type="list" allowBlank="1" showInputMessage="1" showErrorMessage="1">
          <x14:formula1>
            <xm:f>Списки!$G$24:$G$29</xm:f>
          </x14:formula1>
          <xm:sqref>G5:G1397</xm:sqref>
        </x14:dataValidation>
        <x14:dataValidation type="list" allowBlank="1" showInputMessage="1" showErrorMessage="1">
          <x14:formula1>
            <xm:f>Списки!$C$33:$C$38</xm:f>
          </x14:formula1>
          <xm:sqref>H5:H1397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06"/>
  <sheetViews>
    <sheetView zoomScale="90" zoomScaleNormal="90" workbookViewId="0">
      <selection activeCell="S11" sqref="S11"/>
    </sheetView>
  </sheetViews>
  <sheetFormatPr defaultColWidth="9.109375" defaultRowHeight="14.4" outlineLevelCol="1" x14ac:dyDescent="0.3"/>
  <cols>
    <col min="1" max="1" width="30.6640625" style="30" customWidth="1"/>
    <col min="2" max="2" width="15.88671875" style="30" customWidth="1"/>
    <col min="3" max="10" width="7.6640625" style="30" customWidth="1"/>
    <col min="11" max="18" width="7.6640625" style="30" hidden="1" customWidth="1" outlineLevel="1"/>
    <col min="19" max="19" width="94.88671875" style="30" customWidth="1" collapsed="1"/>
    <col min="20" max="20" width="31.5546875" style="30" customWidth="1"/>
    <col min="21" max="22" width="10.6640625" style="30" customWidth="1"/>
    <col min="23" max="23" width="32.33203125" style="165" hidden="1" customWidth="1" outlineLevel="1"/>
    <col min="24" max="24" width="10.6640625" style="165" hidden="1" customWidth="1" outlineLevel="1"/>
    <col min="25" max="25" width="34.44140625" style="30" hidden="1" customWidth="1" outlineLevel="1"/>
    <col min="26" max="27" width="9.109375" style="30" hidden="1" customWidth="1" outlineLevel="1"/>
    <col min="28" max="28" width="56.44140625" style="30" hidden="1" customWidth="1" outlineLevel="1"/>
    <col min="29" max="29" width="9.109375" style="30" collapsed="1"/>
    <col min="30" max="16384" width="9.109375" style="30"/>
  </cols>
  <sheetData>
    <row r="1" spans="1:28" s="130" customFormat="1" ht="34.5" customHeight="1" thickTop="1" x14ac:dyDescent="0.3">
      <c r="A1" s="267" t="s">
        <v>1281</v>
      </c>
      <c r="B1" s="268"/>
      <c r="C1" s="271" t="s">
        <v>1344</v>
      </c>
      <c r="D1" s="271"/>
      <c r="E1" s="271"/>
      <c r="F1" s="271"/>
      <c r="G1" s="271"/>
      <c r="H1" s="271"/>
      <c r="I1" s="271"/>
      <c r="J1" s="272"/>
      <c r="K1" s="240" t="s">
        <v>1344</v>
      </c>
      <c r="L1" s="241"/>
      <c r="M1" s="241"/>
      <c r="N1" s="241"/>
      <c r="O1" s="241"/>
      <c r="P1" s="241"/>
      <c r="Q1" s="241"/>
      <c r="R1" s="242"/>
      <c r="S1" s="126"/>
      <c r="T1" s="127" t="s">
        <v>1410</v>
      </c>
      <c r="U1" s="128" t="e">
        <f>IF(A30="Ok",SUMPRODUCT(E6:E27,U6:U27)/X2,"")</f>
        <v>#DIV/0!</v>
      </c>
      <c r="V1" s="129" t="e">
        <f>IF(ISERR(U36),U1,U1*X3+U36*X38)</f>
        <v>#DIV/0!</v>
      </c>
      <c r="W1" s="164"/>
      <c r="X1" s="164"/>
      <c r="Y1" s="163" t="s">
        <v>1398</v>
      </c>
      <c r="Z1" s="163" t="s">
        <v>1397</v>
      </c>
      <c r="AA1" s="163" t="s">
        <v>1394</v>
      </c>
      <c r="AB1" s="163" t="s">
        <v>1396</v>
      </c>
    </row>
    <row r="2" spans="1:28" ht="16.5" customHeight="1" x14ac:dyDescent="0.3">
      <c r="A2" s="269"/>
      <c r="B2" s="262"/>
      <c r="C2" s="276" t="s">
        <v>1345</v>
      </c>
      <c r="D2" s="276"/>
      <c r="E2" s="276"/>
      <c r="F2" s="276"/>
      <c r="G2" s="276"/>
      <c r="H2" s="276"/>
      <c r="I2" s="276"/>
      <c r="J2" s="277"/>
      <c r="K2" s="255" t="s">
        <v>1393</v>
      </c>
      <c r="L2" s="256"/>
      <c r="M2" s="256"/>
      <c r="N2" s="256"/>
      <c r="O2" s="256"/>
      <c r="P2" s="256"/>
      <c r="Q2" s="256"/>
      <c r="R2" s="257"/>
      <c r="S2" s="131"/>
      <c r="T2" s="131"/>
      <c r="W2" s="165" t="s">
        <v>1430</v>
      </c>
      <c r="X2" s="132">
        <f>SUMIF(E6:E27,"&gt;0",U6:U27)</f>
        <v>0</v>
      </c>
      <c r="Y2" s="133" t="s">
        <v>1388</v>
      </c>
      <c r="Z2" s="134">
        <v>0.25</v>
      </c>
      <c r="AA2" s="135">
        <v>1</v>
      </c>
      <c r="AB2" s="135" t="s">
        <v>1399</v>
      </c>
    </row>
    <row r="3" spans="1:28" ht="16.5" customHeight="1" x14ac:dyDescent="0.3">
      <c r="A3" s="269"/>
      <c r="B3" s="262"/>
      <c r="C3" s="276" t="s">
        <v>1336</v>
      </c>
      <c r="D3" s="276"/>
      <c r="E3" s="276"/>
      <c r="F3" s="276"/>
      <c r="G3" s="276" t="s">
        <v>1337</v>
      </c>
      <c r="H3" s="276"/>
      <c r="I3" s="276"/>
      <c r="J3" s="277"/>
      <c r="K3" s="255" t="s">
        <v>1336</v>
      </c>
      <c r="L3" s="256"/>
      <c r="M3" s="256"/>
      <c r="N3" s="256"/>
      <c r="O3" s="256" t="s">
        <v>1337</v>
      </c>
      <c r="P3" s="256"/>
      <c r="Q3" s="256"/>
      <c r="R3" s="257"/>
      <c r="S3" s="131"/>
      <c r="T3" s="131"/>
      <c r="W3" s="165" t="s">
        <v>1431</v>
      </c>
      <c r="X3" s="136">
        <v>0.2</v>
      </c>
      <c r="Y3" s="133" t="s">
        <v>1389</v>
      </c>
      <c r="Z3" s="135">
        <v>100</v>
      </c>
      <c r="AA3" s="135">
        <v>2</v>
      </c>
      <c r="AB3" s="135" t="s">
        <v>1432</v>
      </c>
    </row>
    <row r="4" spans="1:28" ht="39.9" customHeight="1" x14ac:dyDescent="0.3">
      <c r="A4" s="269"/>
      <c r="B4" s="262"/>
      <c r="C4" s="262" t="s">
        <v>1346</v>
      </c>
      <c r="D4" s="262"/>
      <c r="E4" s="262" t="s">
        <v>1347</v>
      </c>
      <c r="F4" s="262"/>
      <c r="G4" s="262" t="s">
        <v>1346</v>
      </c>
      <c r="H4" s="262"/>
      <c r="I4" s="262" t="s">
        <v>1347</v>
      </c>
      <c r="J4" s="270"/>
      <c r="K4" s="246" t="s">
        <v>1346</v>
      </c>
      <c r="L4" s="247"/>
      <c r="M4" s="247" t="s">
        <v>1347</v>
      </c>
      <c r="N4" s="247"/>
      <c r="O4" s="247" t="s">
        <v>1346</v>
      </c>
      <c r="P4" s="247"/>
      <c r="Q4" s="247" t="s">
        <v>1347</v>
      </c>
      <c r="R4" s="248"/>
      <c r="S4" s="131"/>
      <c r="T4" s="131"/>
      <c r="Y4" s="133" t="s">
        <v>1391</v>
      </c>
      <c r="Z4" s="135">
        <v>50</v>
      </c>
      <c r="AA4" s="135">
        <v>3</v>
      </c>
      <c r="AB4" s="135" t="s">
        <v>1400</v>
      </c>
    </row>
    <row r="5" spans="1:28" ht="95.1" customHeight="1" x14ac:dyDescent="0.3">
      <c r="A5" s="269"/>
      <c r="B5" s="262"/>
      <c r="C5" s="137" t="s">
        <v>1348</v>
      </c>
      <c r="D5" s="137" t="s">
        <v>1349</v>
      </c>
      <c r="E5" s="137" t="s">
        <v>1348</v>
      </c>
      <c r="F5" s="137" t="s">
        <v>1349</v>
      </c>
      <c r="G5" s="137" t="s">
        <v>1348</v>
      </c>
      <c r="H5" s="137" t="s">
        <v>1349</v>
      </c>
      <c r="I5" s="137" t="s">
        <v>1348</v>
      </c>
      <c r="J5" s="167" t="s">
        <v>1349</v>
      </c>
      <c r="K5" s="180" t="s">
        <v>1348</v>
      </c>
      <c r="L5" s="138" t="s">
        <v>1349</v>
      </c>
      <c r="M5" s="138" t="s">
        <v>1348</v>
      </c>
      <c r="N5" s="138" t="s">
        <v>1349</v>
      </c>
      <c r="O5" s="138" t="s">
        <v>1348</v>
      </c>
      <c r="P5" s="138" t="s">
        <v>1349</v>
      </c>
      <c r="Q5" s="138" t="s">
        <v>1348</v>
      </c>
      <c r="R5" s="171" t="s">
        <v>1349</v>
      </c>
      <c r="S5" s="170" t="s">
        <v>1325</v>
      </c>
      <c r="T5" s="139" t="s">
        <v>1404</v>
      </c>
      <c r="U5" s="139" t="s">
        <v>1409</v>
      </c>
      <c r="Y5" s="133" t="s">
        <v>1392</v>
      </c>
      <c r="Z5" s="140">
        <v>0.85</v>
      </c>
      <c r="AA5" s="135">
        <v>4</v>
      </c>
      <c r="AB5" s="135" t="s">
        <v>1401</v>
      </c>
    </row>
    <row r="6" spans="1:28" x14ac:dyDescent="0.3">
      <c r="A6" s="253" t="s">
        <v>6</v>
      </c>
      <c r="B6" s="254"/>
      <c r="C6" s="158"/>
      <c r="D6" s="158"/>
      <c r="E6" s="158"/>
      <c r="F6" s="158"/>
      <c r="G6" s="158"/>
      <c r="H6" s="158"/>
      <c r="I6" s="158"/>
      <c r="J6" s="168"/>
      <c r="K6" s="181"/>
      <c r="L6" s="142" t="str">
        <f>IF(AND(C6&lt;&gt;"",D6=""),9,IF(AND(C6&lt;&gt;"",D6&lt;&gt;"",D6&gt;C6*$Z$2),1,""))</f>
        <v/>
      </c>
      <c r="M6" s="143" t="str">
        <f>IF(AND(C6&lt;&gt;"",E6=""),8,"")</f>
        <v/>
      </c>
      <c r="N6" s="142" t="str">
        <f>IF(AND(E6&lt;&gt;"",F6=""),9,IF(AND(E6&lt;&gt;"",F6&lt;&gt;"",F6&gt;E6*$Z$2),1,""))</f>
        <v/>
      </c>
      <c r="O6" s="144" t="str">
        <f>IF(AND(C6&lt;&gt;"",G6&lt;&gt;"",G6&gt;C6-$Z$3),2,"")</f>
        <v/>
      </c>
      <c r="P6" s="142" t="str">
        <f>IF(AND(G6&lt;&gt;"",H6=""),9,IF(AND(G6&lt;&gt;"",H6&lt;&gt;"",H6&gt;G6*$Z$2),1,""))</f>
        <v/>
      </c>
      <c r="Q6" s="144" t="str">
        <f>IF(AND(G6&lt;&gt;"",I6=""),8,IF(AND(E6&lt;&gt;"",I6&lt;&gt;"",I6&gt;E6-$Z$3),2,""))</f>
        <v/>
      </c>
      <c r="R6" s="172" t="str">
        <f>IF(AND(I6&lt;&gt;"",J6=""),9,IF(AND(I6&lt;&gt;"",J6&lt;&gt;"",J6&gt;I6*$Z$2),1,""))</f>
        <v/>
      </c>
      <c r="S6" s="145" t="str">
        <f>IF(COUNTIF(K6:R6,1)&gt;0,$AB$2&amp;"; ","")&amp;IF(COUNTIF(K6:R6,2)&gt;0,$AB$3&amp;"; ","")&amp;IF(COUNTIF(K6:R6,3)&gt;0,$AB$4&amp;"; ","")&amp;IF(COUNTIF(K6:R6,4)&gt;0,$AB$5&amp;"; ","")&amp;IF(COUNTIF(K6:R6,8)&gt;0,$AB$6&amp;"; ","")&amp;IF(COUNTIF(K6:R6,9)&gt;0,$AB$7&amp;"; ","")</f>
        <v/>
      </c>
      <c r="T6" s="145" t="str">
        <f>IF(LEN(S6)=0,"Ok","Необходимо устранить ошибки!")</f>
        <v>Ok</v>
      </c>
      <c r="U6" s="146">
        <v>0.12</v>
      </c>
      <c r="Y6" s="135"/>
      <c r="Z6" s="135"/>
      <c r="AA6" s="135">
        <v>8</v>
      </c>
      <c r="AB6" s="135" t="s">
        <v>1429</v>
      </c>
    </row>
    <row r="7" spans="1:28" x14ac:dyDescent="0.3">
      <c r="A7" s="253" t="s">
        <v>1354</v>
      </c>
      <c r="B7" s="254"/>
      <c r="C7" s="158"/>
      <c r="D7" s="158"/>
      <c r="E7" s="158"/>
      <c r="F7" s="158"/>
      <c r="G7" s="158"/>
      <c r="H7" s="158"/>
      <c r="I7" s="158"/>
      <c r="J7" s="168"/>
      <c r="K7" s="181"/>
      <c r="L7" s="142" t="str">
        <f t="shared" ref="L7:L27" si="0">IF(AND(C7&lt;&gt;"",D7=""),9,IF(AND(C7&lt;&gt;"",D7&lt;&gt;"",D7&gt;C7*$Z$2),1,""))</f>
        <v/>
      </c>
      <c r="M7" s="143" t="str">
        <f t="shared" ref="M7:M27" si="1">IF(AND(C7&lt;&gt;"",E7=""),8,"")</f>
        <v/>
      </c>
      <c r="N7" s="142" t="str">
        <f t="shared" ref="N7:N27" si="2">IF(AND(E7&lt;&gt;"",F7=""),9,IF(AND(E7&lt;&gt;"",F7&lt;&gt;"",F7&gt;E7*$Z$2),1,""))</f>
        <v/>
      </c>
      <c r="O7" s="144" t="str">
        <f t="shared" ref="O7:O27" si="3">IF(AND(C7&lt;&gt;"",G7&lt;&gt;"",G7&gt;C7-$Z$3),2,"")</f>
        <v/>
      </c>
      <c r="P7" s="142" t="str">
        <f t="shared" ref="P7:P27" si="4">IF(AND(G7&lt;&gt;"",H7=""),9,IF(AND(G7&lt;&gt;"",H7&lt;&gt;"",H7&gt;G7*$Z$2),1,""))</f>
        <v/>
      </c>
      <c r="Q7" s="144" t="str">
        <f t="shared" ref="Q7:Q27" si="5">IF(AND(G7&lt;&gt;"",I7=""),8,IF(AND(E7&lt;&gt;"",I7&lt;&gt;"",I7&gt;E7-$Z$3),2,""))</f>
        <v/>
      </c>
      <c r="R7" s="172" t="str">
        <f t="shared" ref="R7:R27" si="6">IF(AND(I7&lt;&gt;"",J7=""),9,IF(AND(I7&lt;&gt;"",J7&lt;&gt;"",J7&gt;I7*$Z$2),1,""))</f>
        <v/>
      </c>
      <c r="S7" s="145" t="str">
        <f t="shared" ref="S7:S27" si="7">IF(COUNTIF(K7:R7,1)&gt;0,$AB$2&amp;"; ","")&amp;IF(COUNTIF(K7:R7,2)&gt;0,$AB$3&amp;"; ","")&amp;IF(COUNTIF(K7:R7,3)&gt;0,$AB$4&amp;"; ","")&amp;IF(COUNTIF(K7:R7,4)&gt;0,$AB$5&amp;"; ","")&amp;IF(COUNTIF(K7:R7,8)&gt;0,$AB$6&amp;"; ","")&amp;IF(COUNTIF(K7:R7,9)&gt;0,$AB$7&amp;"; ","")</f>
        <v/>
      </c>
      <c r="T7" s="145" t="str">
        <f t="shared" ref="T7:T27" si="8">IF(LEN(S7)=0,"Ok","Необходимо устранить ошибки!")</f>
        <v>Ok</v>
      </c>
      <c r="U7" s="146">
        <v>0.05</v>
      </c>
      <c r="Y7" s="133"/>
      <c r="Z7" s="135"/>
      <c r="AA7" s="135">
        <v>9</v>
      </c>
      <c r="AB7" s="135" t="s">
        <v>1395</v>
      </c>
    </row>
    <row r="8" spans="1:28" x14ac:dyDescent="0.3">
      <c r="A8" s="253" t="s">
        <v>1350</v>
      </c>
      <c r="B8" s="254"/>
      <c r="C8" s="158"/>
      <c r="D8" s="158"/>
      <c r="E8" s="158"/>
      <c r="F8" s="158"/>
      <c r="G8" s="158"/>
      <c r="H8" s="158"/>
      <c r="I8" s="158"/>
      <c r="J8" s="168"/>
      <c r="K8" s="181"/>
      <c r="L8" s="142" t="str">
        <f t="shared" si="0"/>
        <v/>
      </c>
      <c r="M8" s="143" t="str">
        <f t="shared" si="1"/>
        <v/>
      </c>
      <c r="N8" s="142" t="str">
        <f t="shared" si="2"/>
        <v/>
      </c>
      <c r="O8" s="144" t="str">
        <f t="shared" si="3"/>
        <v/>
      </c>
      <c r="P8" s="142" t="str">
        <f t="shared" si="4"/>
        <v/>
      </c>
      <c r="Q8" s="144" t="str">
        <f t="shared" si="5"/>
        <v/>
      </c>
      <c r="R8" s="172" t="str">
        <f t="shared" si="6"/>
        <v/>
      </c>
      <c r="S8" s="145" t="str">
        <f t="shared" si="7"/>
        <v/>
      </c>
      <c r="T8" s="145" t="str">
        <f t="shared" si="8"/>
        <v>Ok</v>
      </c>
      <c r="U8" s="146">
        <v>0.02</v>
      </c>
    </row>
    <row r="9" spans="1:28" x14ac:dyDescent="0.3">
      <c r="A9" s="253" t="s">
        <v>485</v>
      </c>
      <c r="B9" s="254"/>
      <c r="C9" s="158"/>
      <c r="D9" s="158"/>
      <c r="E9" s="158"/>
      <c r="F9" s="158"/>
      <c r="G9" s="158"/>
      <c r="H9" s="158"/>
      <c r="I9" s="158"/>
      <c r="J9" s="168"/>
      <c r="K9" s="181"/>
      <c r="L9" s="142" t="str">
        <f t="shared" si="0"/>
        <v/>
      </c>
      <c r="M9" s="143" t="str">
        <f t="shared" si="1"/>
        <v/>
      </c>
      <c r="N9" s="142" t="str">
        <f t="shared" si="2"/>
        <v/>
      </c>
      <c r="O9" s="144" t="str">
        <f t="shared" si="3"/>
        <v/>
      </c>
      <c r="P9" s="142" t="str">
        <f t="shared" si="4"/>
        <v/>
      </c>
      <c r="Q9" s="144" t="str">
        <f t="shared" si="5"/>
        <v/>
      </c>
      <c r="R9" s="172" t="str">
        <f t="shared" si="6"/>
        <v/>
      </c>
      <c r="S9" s="145" t="str">
        <f t="shared" si="7"/>
        <v/>
      </c>
      <c r="T9" s="145" t="str">
        <f t="shared" si="8"/>
        <v>Ok</v>
      </c>
      <c r="U9" s="146">
        <v>0.05</v>
      </c>
    </row>
    <row r="10" spans="1:28" x14ac:dyDescent="0.3">
      <c r="A10" s="253" t="s">
        <v>1366</v>
      </c>
      <c r="B10" s="254"/>
      <c r="C10" s="158"/>
      <c r="D10" s="158"/>
      <c r="E10" s="158"/>
      <c r="F10" s="158"/>
      <c r="G10" s="158"/>
      <c r="H10" s="158"/>
      <c r="I10" s="158"/>
      <c r="J10" s="168"/>
      <c r="K10" s="181"/>
      <c r="L10" s="142" t="str">
        <f t="shared" si="0"/>
        <v/>
      </c>
      <c r="M10" s="143" t="str">
        <f t="shared" si="1"/>
        <v/>
      </c>
      <c r="N10" s="142" t="str">
        <f t="shared" si="2"/>
        <v/>
      </c>
      <c r="O10" s="144" t="str">
        <f t="shared" si="3"/>
        <v/>
      </c>
      <c r="P10" s="142" t="str">
        <f t="shared" si="4"/>
        <v/>
      </c>
      <c r="Q10" s="144" t="str">
        <f t="shared" si="5"/>
        <v/>
      </c>
      <c r="R10" s="172" t="str">
        <f t="shared" si="6"/>
        <v/>
      </c>
      <c r="S10" s="145" t="str">
        <f t="shared" si="7"/>
        <v/>
      </c>
      <c r="T10" s="145" t="str">
        <f t="shared" si="8"/>
        <v>Ok</v>
      </c>
      <c r="U10" s="146">
        <v>0.01</v>
      </c>
    </row>
    <row r="11" spans="1:28" ht="29.25" customHeight="1" x14ac:dyDescent="0.3">
      <c r="A11" s="253" t="s">
        <v>1385</v>
      </c>
      <c r="B11" s="254"/>
      <c r="C11" s="158"/>
      <c r="D11" s="158"/>
      <c r="E11" s="158"/>
      <c r="F11" s="158"/>
      <c r="G11" s="158"/>
      <c r="H11" s="158"/>
      <c r="I11" s="158"/>
      <c r="J11" s="168"/>
      <c r="K11" s="181"/>
      <c r="L11" s="142" t="str">
        <f t="shared" si="0"/>
        <v/>
      </c>
      <c r="M11" s="143" t="str">
        <f t="shared" si="1"/>
        <v/>
      </c>
      <c r="N11" s="142" t="str">
        <f t="shared" si="2"/>
        <v/>
      </c>
      <c r="O11" s="144" t="str">
        <f t="shared" si="3"/>
        <v/>
      </c>
      <c r="P11" s="142" t="str">
        <f t="shared" si="4"/>
        <v/>
      </c>
      <c r="Q11" s="144" t="str">
        <f t="shared" si="5"/>
        <v/>
      </c>
      <c r="R11" s="172" t="str">
        <f t="shared" si="6"/>
        <v/>
      </c>
      <c r="S11" s="145" t="str">
        <f t="shared" si="7"/>
        <v/>
      </c>
      <c r="T11" s="145" t="str">
        <f t="shared" si="8"/>
        <v>Ok</v>
      </c>
      <c r="U11" s="146">
        <v>0.01</v>
      </c>
    </row>
    <row r="12" spans="1:28" x14ac:dyDescent="0.3">
      <c r="A12" s="253" t="s">
        <v>41</v>
      </c>
      <c r="B12" s="141" t="s">
        <v>1351</v>
      </c>
      <c r="C12" s="158"/>
      <c r="D12" s="158"/>
      <c r="E12" s="158"/>
      <c r="F12" s="158"/>
      <c r="G12" s="158"/>
      <c r="H12" s="158"/>
      <c r="I12" s="158"/>
      <c r="J12" s="168"/>
      <c r="K12" s="181"/>
      <c r="L12" s="142" t="str">
        <f t="shared" si="0"/>
        <v/>
      </c>
      <c r="M12" s="143" t="str">
        <f t="shared" si="1"/>
        <v/>
      </c>
      <c r="N12" s="142" t="str">
        <f t="shared" si="2"/>
        <v/>
      </c>
      <c r="O12" s="144" t="str">
        <f t="shared" si="3"/>
        <v/>
      </c>
      <c r="P12" s="142" t="str">
        <f t="shared" si="4"/>
        <v/>
      </c>
      <c r="Q12" s="144" t="str">
        <f t="shared" si="5"/>
        <v/>
      </c>
      <c r="R12" s="172" t="str">
        <f t="shared" si="6"/>
        <v/>
      </c>
      <c r="S12" s="145" t="str">
        <f t="shared" si="7"/>
        <v/>
      </c>
      <c r="T12" s="145" t="str">
        <f t="shared" si="8"/>
        <v>Ok</v>
      </c>
      <c r="U12" s="146">
        <v>0.09</v>
      </c>
    </row>
    <row r="13" spans="1:28" x14ac:dyDescent="0.3">
      <c r="A13" s="253"/>
      <c r="B13" s="141" t="s">
        <v>1352</v>
      </c>
      <c r="C13" s="158"/>
      <c r="D13" s="158"/>
      <c r="E13" s="158"/>
      <c r="F13" s="158"/>
      <c r="G13" s="158"/>
      <c r="H13" s="158"/>
      <c r="I13" s="158"/>
      <c r="J13" s="168"/>
      <c r="K13" s="181"/>
      <c r="L13" s="142" t="str">
        <f t="shared" si="0"/>
        <v/>
      </c>
      <c r="M13" s="143" t="str">
        <f t="shared" si="1"/>
        <v/>
      </c>
      <c r="N13" s="142" t="str">
        <f t="shared" si="2"/>
        <v/>
      </c>
      <c r="O13" s="144" t="str">
        <f t="shared" si="3"/>
        <v/>
      </c>
      <c r="P13" s="142" t="str">
        <f t="shared" si="4"/>
        <v/>
      </c>
      <c r="Q13" s="144" t="str">
        <f t="shared" si="5"/>
        <v/>
      </c>
      <c r="R13" s="172" t="str">
        <f t="shared" si="6"/>
        <v/>
      </c>
      <c r="S13" s="145" t="str">
        <f t="shared" si="7"/>
        <v/>
      </c>
      <c r="T13" s="145" t="str">
        <f t="shared" si="8"/>
        <v>Ok</v>
      </c>
      <c r="U13" s="146">
        <v>0.03</v>
      </c>
    </row>
    <row r="14" spans="1:28" x14ac:dyDescent="0.3">
      <c r="A14" s="253" t="s">
        <v>42</v>
      </c>
      <c r="B14" s="141" t="s">
        <v>1351</v>
      </c>
      <c r="C14" s="158"/>
      <c r="D14" s="158"/>
      <c r="E14" s="158"/>
      <c r="F14" s="158"/>
      <c r="G14" s="158"/>
      <c r="H14" s="158"/>
      <c r="I14" s="158"/>
      <c r="J14" s="168"/>
      <c r="K14" s="181"/>
      <c r="L14" s="142" t="str">
        <f t="shared" si="0"/>
        <v/>
      </c>
      <c r="M14" s="143" t="str">
        <f t="shared" si="1"/>
        <v/>
      </c>
      <c r="N14" s="142" t="str">
        <f t="shared" si="2"/>
        <v/>
      </c>
      <c r="O14" s="144" t="str">
        <f t="shared" si="3"/>
        <v/>
      </c>
      <c r="P14" s="142" t="str">
        <f t="shared" si="4"/>
        <v/>
      </c>
      <c r="Q14" s="144" t="str">
        <f t="shared" si="5"/>
        <v/>
      </c>
      <c r="R14" s="172" t="str">
        <f t="shared" si="6"/>
        <v/>
      </c>
      <c r="S14" s="145" t="str">
        <f t="shared" si="7"/>
        <v/>
      </c>
      <c r="T14" s="145" t="str">
        <f t="shared" si="8"/>
        <v>Ok</v>
      </c>
      <c r="U14" s="146">
        <v>7.0000000000000007E-2</v>
      </c>
    </row>
    <row r="15" spans="1:28" x14ac:dyDescent="0.3">
      <c r="A15" s="253"/>
      <c r="B15" s="141" t="s">
        <v>1352</v>
      </c>
      <c r="C15" s="158"/>
      <c r="D15" s="158"/>
      <c r="E15" s="158"/>
      <c r="F15" s="158"/>
      <c r="G15" s="158"/>
      <c r="H15" s="158"/>
      <c r="I15" s="158"/>
      <c r="J15" s="168"/>
      <c r="K15" s="181"/>
      <c r="L15" s="142" t="str">
        <f t="shared" si="0"/>
        <v/>
      </c>
      <c r="M15" s="143" t="str">
        <f t="shared" si="1"/>
        <v/>
      </c>
      <c r="N15" s="142" t="str">
        <f t="shared" si="2"/>
        <v/>
      </c>
      <c r="O15" s="144" t="str">
        <f t="shared" si="3"/>
        <v/>
      </c>
      <c r="P15" s="142" t="str">
        <f t="shared" si="4"/>
        <v/>
      </c>
      <c r="Q15" s="144" t="str">
        <f t="shared" si="5"/>
        <v/>
      </c>
      <c r="R15" s="172" t="str">
        <f t="shared" si="6"/>
        <v/>
      </c>
      <c r="S15" s="145" t="str">
        <f t="shared" si="7"/>
        <v/>
      </c>
      <c r="T15" s="145" t="str">
        <f t="shared" si="8"/>
        <v>Ok</v>
      </c>
      <c r="U15" s="146">
        <v>0.02</v>
      </c>
    </row>
    <row r="16" spans="1:28" x14ac:dyDescent="0.3">
      <c r="A16" s="253" t="s">
        <v>43</v>
      </c>
      <c r="B16" s="141" t="s">
        <v>1351</v>
      </c>
      <c r="C16" s="158"/>
      <c r="D16" s="158"/>
      <c r="E16" s="158"/>
      <c r="F16" s="158"/>
      <c r="G16" s="158"/>
      <c r="H16" s="158"/>
      <c r="I16" s="158"/>
      <c r="J16" s="168"/>
      <c r="K16" s="181"/>
      <c r="L16" s="142" t="str">
        <f t="shared" si="0"/>
        <v/>
      </c>
      <c r="M16" s="143" t="str">
        <f t="shared" si="1"/>
        <v/>
      </c>
      <c r="N16" s="142" t="str">
        <f t="shared" si="2"/>
        <v/>
      </c>
      <c r="O16" s="144" t="str">
        <f t="shared" si="3"/>
        <v/>
      </c>
      <c r="P16" s="142" t="str">
        <f t="shared" si="4"/>
        <v/>
      </c>
      <c r="Q16" s="144" t="str">
        <f t="shared" si="5"/>
        <v/>
      </c>
      <c r="R16" s="172" t="str">
        <f t="shared" si="6"/>
        <v/>
      </c>
      <c r="S16" s="145" t="str">
        <f t="shared" si="7"/>
        <v/>
      </c>
      <c r="T16" s="145" t="str">
        <f t="shared" si="8"/>
        <v>Ok</v>
      </c>
      <c r="U16" s="146">
        <v>0.15</v>
      </c>
    </row>
    <row r="17" spans="1:21" x14ac:dyDescent="0.3">
      <c r="A17" s="253"/>
      <c r="B17" s="141" t="s">
        <v>1352</v>
      </c>
      <c r="C17" s="158"/>
      <c r="D17" s="158"/>
      <c r="E17" s="158"/>
      <c r="F17" s="158"/>
      <c r="G17" s="158"/>
      <c r="H17" s="158"/>
      <c r="I17" s="158"/>
      <c r="J17" s="168"/>
      <c r="K17" s="181"/>
      <c r="L17" s="142" t="str">
        <f t="shared" si="0"/>
        <v/>
      </c>
      <c r="M17" s="143" t="str">
        <f t="shared" si="1"/>
        <v/>
      </c>
      <c r="N17" s="142" t="str">
        <f t="shared" si="2"/>
        <v/>
      </c>
      <c r="O17" s="144" t="str">
        <f t="shared" si="3"/>
        <v/>
      </c>
      <c r="P17" s="142" t="str">
        <f t="shared" si="4"/>
        <v/>
      </c>
      <c r="Q17" s="144" t="str">
        <f t="shared" si="5"/>
        <v/>
      </c>
      <c r="R17" s="172" t="str">
        <f t="shared" si="6"/>
        <v/>
      </c>
      <c r="S17" s="145" t="str">
        <f t="shared" si="7"/>
        <v/>
      </c>
      <c r="T17" s="145" t="str">
        <f t="shared" si="8"/>
        <v>Ok</v>
      </c>
      <c r="U17" s="146">
        <v>0.05</v>
      </c>
    </row>
    <row r="18" spans="1:21" x14ac:dyDescent="0.3">
      <c r="A18" s="253" t="s">
        <v>44</v>
      </c>
      <c r="B18" s="141" t="s">
        <v>1351</v>
      </c>
      <c r="C18" s="158"/>
      <c r="D18" s="158"/>
      <c r="E18" s="158"/>
      <c r="F18" s="158"/>
      <c r="G18" s="158"/>
      <c r="H18" s="158"/>
      <c r="I18" s="158"/>
      <c r="J18" s="168"/>
      <c r="K18" s="181"/>
      <c r="L18" s="142" t="str">
        <f t="shared" si="0"/>
        <v/>
      </c>
      <c r="M18" s="143" t="str">
        <f t="shared" si="1"/>
        <v/>
      </c>
      <c r="N18" s="142" t="str">
        <f t="shared" si="2"/>
        <v/>
      </c>
      <c r="O18" s="144" t="str">
        <f t="shared" si="3"/>
        <v/>
      </c>
      <c r="P18" s="142" t="str">
        <f t="shared" si="4"/>
        <v/>
      </c>
      <c r="Q18" s="144" t="str">
        <f t="shared" si="5"/>
        <v/>
      </c>
      <c r="R18" s="172" t="str">
        <f t="shared" si="6"/>
        <v/>
      </c>
      <c r="S18" s="145" t="str">
        <f t="shared" si="7"/>
        <v/>
      </c>
      <c r="T18" s="145" t="str">
        <f t="shared" si="8"/>
        <v>Ok</v>
      </c>
      <c r="U18" s="146">
        <v>7.0000000000000007E-2</v>
      </c>
    </row>
    <row r="19" spans="1:21" x14ac:dyDescent="0.3">
      <c r="A19" s="253"/>
      <c r="B19" s="141" t="s">
        <v>1352</v>
      </c>
      <c r="C19" s="158"/>
      <c r="D19" s="158"/>
      <c r="E19" s="158"/>
      <c r="F19" s="158"/>
      <c r="G19" s="158"/>
      <c r="H19" s="158"/>
      <c r="I19" s="158"/>
      <c r="J19" s="168"/>
      <c r="K19" s="181"/>
      <c r="L19" s="142" t="str">
        <f t="shared" si="0"/>
        <v/>
      </c>
      <c r="M19" s="143" t="str">
        <f t="shared" si="1"/>
        <v/>
      </c>
      <c r="N19" s="142" t="str">
        <f t="shared" si="2"/>
        <v/>
      </c>
      <c r="O19" s="144" t="str">
        <f t="shared" si="3"/>
        <v/>
      </c>
      <c r="P19" s="142" t="str">
        <f t="shared" si="4"/>
        <v/>
      </c>
      <c r="Q19" s="144" t="str">
        <f t="shared" si="5"/>
        <v/>
      </c>
      <c r="R19" s="172" t="str">
        <f t="shared" si="6"/>
        <v/>
      </c>
      <c r="S19" s="145" t="str">
        <f t="shared" si="7"/>
        <v/>
      </c>
      <c r="T19" s="145" t="str">
        <f t="shared" si="8"/>
        <v>Ok</v>
      </c>
      <c r="U19" s="146">
        <v>0.02</v>
      </c>
    </row>
    <row r="20" spans="1:21" x14ac:dyDescent="0.3">
      <c r="A20" s="253" t="s">
        <v>45</v>
      </c>
      <c r="B20" s="141" t="s">
        <v>1351</v>
      </c>
      <c r="C20" s="158"/>
      <c r="D20" s="158"/>
      <c r="E20" s="158"/>
      <c r="F20" s="158"/>
      <c r="G20" s="158"/>
      <c r="H20" s="158"/>
      <c r="I20" s="158"/>
      <c r="J20" s="168"/>
      <c r="K20" s="181"/>
      <c r="L20" s="142" t="str">
        <f t="shared" si="0"/>
        <v/>
      </c>
      <c r="M20" s="143" t="str">
        <f t="shared" si="1"/>
        <v/>
      </c>
      <c r="N20" s="142" t="str">
        <f t="shared" si="2"/>
        <v/>
      </c>
      <c r="O20" s="144" t="str">
        <f t="shared" si="3"/>
        <v/>
      </c>
      <c r="P20" s="142" t="str">
        <f t="shared" si="4"/>
        <v/>
      </c>
      <c r="Q20" s="144" t="str">
        <f t="shared" si="5"/>
        <v/>
      </c>
      <c r="R20" s="172" t="str">
        <f t="shared" si="6"/>
        <v/>
      </c>
      <c r="S20" s="145" t="str">
        <f t="shared" si="7"/>
        <v/>
      </c>
      <c r="T20" s="145" t="str">
        <f t="shared" si="8"/>
        <v>Ok</v>
      </c>
      <c r="U20" s="146">
        <v>0.03</v>
      </c>
    </row>
    <row r="21" spans="1:21" x14ac:dyDescent="0.3">
      <c r="A21" s="253"/>
      <c r="B21" s="141" t="s">
        <v>1352</v>
      </c>
      <c r="C21" s="158"/>
      <c r="D21" s="158"/>
      <c r="E21" s="158"/>
      <c r="F21" s="158"/>
      <c r="G21" s="158"/>
      <c r="H21" s="158"/>
      <c r="I21" s="158"/>
      <c r="J21" s="168"/>
      <c r="K21" s="181"/>
      <c r="L21" s="142" t="str">
        <f t="shared" si="0"/>
        <v/>
      </c>
      <c r="M21" s="143" t="str">
        <f t="shared" si="1"/>
        <v/>
      </c>
      <c r="N21" s="142" t="str">
        <f t="shared" si="2"/>
        <v/>
      </c>
      <c r="O21" s="144" t="str">
        <f t="shared" si="3"/>
        <v/>
      </c>
      <c r="P21" s="142" t="str">
        <f t="shared" si="4"/>
        <v/>
      </c>
      <c r="Q21" s="144" t="str">
        <f t="shared" si="5"/>
        <v/>
      </c>
      <c r="R21" s="172" t="str">
        <f t="shared" si="6"/>
        <v/>
      </c>
      <c r="S21" s="145" t="str">
        <f t="shared" si="7"/>
        <v/>
      </c>
      <c r="T21" s="145" t="str">
        <f t="shared" si="8"/>
        <v>Ok</v>
      </c>
      <c r="U21" s="146">
        <v>0.01</v>
      </c>
    </row>
    <row r="22" spans="1:21" x14ac:dyDescent="0.3">
      <c r="A22" s="253" t="s">
        <v>46</v>
      </c>
      <c r="B22" s="141" t="s">
        <v>1351</v>
      </c>
      <c r="C22" s="158"/>
      <c r="D22" s="158"/>
      <c r="E22" s="158"/>
      <c r="F22" s="158"/>
      <c r="G22" s="158"/>
      <c r="H22" s="158"/>
      <c r="I22" s="158"/>
      <c r="J22" s="168"/>
      <c r="K22" s="181"/>
      <c r="L22" s="142" t="str">
        <f t="shared" si="0"/>
        <v/>
      </c>
      <c r="M22" s="143" t="str">
        <f t="shared" si="1"/>
        <v/>
      </c>
      <c r="N22" s="142" t="str">
        <f t="shared" si="2"/>
        <v/>
      </c>
      <c r="O22" s="144" t="str">
        <f t="shared" si="3"/>
        <v/>
      </c>
      <c r="P22" s="142" t="str">
        <f t="shared" si="4"/>
        <v/>
      </c>
      <c r="Q22" s="144" t="str">
        <f t="shared" si="5"/>
        <v/>
      </c>
      <c r="R22" s="172" t="str">
        <f t="shared" si="6"/>
        <v/>
      </c>
      <c r="S22" s="145" t="str">
        <f t="shared" si="7"/>
        <v/>
      </c>
      <c r="T22" s="145" t="str">
        <f t="shared" si="8"/>
        <v>Ok</v>
      </c>
      <c r="U22" s="146">
        <v>0.09</v>
      </c>
    </row>
    <row r="23" spans="1:21" x14ac:dyDescent="0.3">
      <c r="A23" s="253"/>
      <c r="B23" s="141" t="s">
        <v>1352</v>
      </c>
      <c r="C23" s="158"/>
      <c r="D23" s="158"/>
      <c r="E23" s="158"/>
      <c r="F23" s="158"/>
      <c r="G23" s="158"/>
      <c r="H23" s="158"/>
      <c r="I23" s="158"/>
      <c r="J23" s="168"/>
      <c r="K23" s="181"/>
      <c r="L23" s="142" t="str">
        <f t="shared" si="0"/>
        <v/>
      </c>
      <c r="M23" s="143" t="str">
        <f t="shared" si="1"/>
        <v/>
      </c>
      <c r="N23" s="142" t="str">
        <f t="shared" si="2"/>
        <v/>
      </c>
      <c r="O23" s="144" t="str">
        <f t="shared" si="3"/>
        <v/>
      </c>
      <c r="P23" s="142" t="str">
        <f t="shared" si="4"/>
        <v/>
      </c>
      <c r="Q23" s="144" t="str">
        <f t="shared" si="5"/>
        <v/>
      </c>
      <c r="R23" s="172" t="str">
        <f t="shared" si="6"/>
        <v/>
      </c>
      <c r="S23" s="145" t="str">
        <f t="shared" si="7"/>
        <v/>
      </c>
      <c r="T23" s="145" t="str">
        <f t="shared" si="8"/>
        <v>Ok</v>
      </c>
      <c r="U23" s="146">
        <v>0.04</v>
      </c>
    </row>
    <row r="24" spans="1:21" x14ac:dyDescent="0.3">
      <c r="A24" s="253" t="s">
        <v>47</v>
      </c>
      <c r="B24" s="141" t="s">
        <v>1351</v>
      </c>
      <c r="C24" s="158"/>
      <c r="D24" s="158"/>
      <c r="E24" s="158"/>
      <c r="F24" s="158"/>
      <c r="G24" s="158"/>
      <c r="H24" s="158"/>
      <c r="I24" s="158"/>
      <c r="J24" s="168"/>
      <c r="K24" s="181"/>
      <c r="L24" s="142" t="str">
        <f t="shared" si="0"/>
        <v/>
      </c>
      <c r="M24" s="143" t="str">
        <f t="shared" si="1"/>
        <v/>
      </c>
      <c r="N24" s="142" t="str">
        <f t="shared" si="2"/>
        <v/>
      </c>
      <c r="O24" s="144" t="str">
        <f t="shared" si="3"/>
        <v/>
      </c>
      <c r="P24" s="142" t="str">
        <f t="shared" si="4"/>
        <v/>
      </c>
      <c r="Q24" s="144" t="str">
        <f t="shared" si="5"/>
        <v/>
      </c>
      <c r="R24" s="172" t="str">
        <f t="shared" si="6"/>
        <v/>
      </c>
      <c r="S24" s="145" t="str">
        <f t="shared" si="7"/>
        <v/>
      </c>
      <c r="T24" s="145" t="str">
        <f t="shared" si="8"/>
        <v>Ok</v>
      </c>
      <c r="U24" s="146">
        <v>0.03</v>
      </c>
    </row>
    <row r="25" spans="1:21" x14ac:dyDescent="0.3">
      <c r="A25" s="253"/>
      <c r="B25" s="141" t="s">
        <v>1352</v>
      </c>
      <c r="C25" s="158"/>
      <c r="D25" s="158"/>
      <c r="E25" s="158"/>
      <c r="F25" s="158"/>
      <c r="G25" s="158"/>
      <c r="H25" s="158"/>
      <c r="I25" s="158"/>
      <c r="J25" s="168"/>
      <c r="K25" s="181"/>
      <c r="L25" s="142" t="str">
        <f t="shared" si="0"/>
        <v/>
      </c>
      <c r="M25" s="143" t="str">
        <f t="shared" si="1"/>
        <v/>
      </c>
      <c r="N25" s="142" t="str">
        <f t="shared" si="2"/>
        <v/>
      </c>
      <c r="O25" s="144" t="str">
        <f t="shared" si="3"/>
        <v/>
      </c>
      <c r="P25" s="142" t="str">
        <f t="shared" si="4"/>
        <v/>
      </c>
      <c r="Q25" s="144" t="str">
        <f t="shared" si="5"/>
        <v/>
      </c>
      <c r="R25" s="172" t="str">
        <f t="shared" si="6"/>
        <v/>
      </c>
      <c r="S25" s="145" t="str">
        <f t="shared" si="7"/>
        <v/>
      </c>
      <c r="T25" s="145" t="str">
        <f t="shared" si="8"/>
        <v>Ok</v>
      </c>
      <c r="U25" s="146">
        <v>0.01</v>
      </c>
    </row>
    <row r="26" spans="1:21" x14ac:dyDescent="0.3">
      <c r="A26" s="253" t="s">
        <v>1305</v>
      </c>
      <c r="B26" s="141" t="s">
        <v>1351</v>
      </c>
      <c r="C26" s="158"/>
      <c r="D26" s="158"/>
      <c r="E26" s="158"/>
      <c r="F26" s="158"/>
      <c r="G26" s="158"/>
      <c r="H26" s="158"/>
      <c r="I26" s="158"/>
      <c r="J26" s="168"/>
      <c r="K26" s="181"/>
      <c r="L26" s="142" t="str">
        <f t="shared" si="0"/>
        <v/>
      </c>
      <c r="M26" s="143" t="str">
        <f t="shared" si="1"/>
        <v/>
      </c>
      <c r="N26" s="142" t="str">
        <f t="shared" si="2"/>
        <v/>
      </c>
      <c r="O26" s="144" t="str">
        <f t="shared" si="3"/>
        <v/>
      </c>
      <c r="P26" s="142" t="str">
        <f t="shared" si="4"/>
        <v/>
      </c>
      <c r="Q26" s="144" t="str">
        <f t="shared" si="5"/>
        <v/>
      </c>
      <c r="R26" s="172" t="str">
        <f t="shared" si="6"/>
        <v/>
      </c>
      <c r="S26" s="145" t="str">
        <f t="shared" si="7"/>
        <v/>
      </c>
      <c r="T26" s="145" t="str">
        <f t="shared" si="8"/>
        <v>Ok</v>
      </c>
      <c r="U26" s="146">
        <v>0.02</v>
      </c>
    </row>
    <row r="27" spans="1:21" ht="15" thickBot="1" x14ac:dyDescent="0.35">
      <c r="A27" s="263"/>
      <c r="B27" s="147" t="s">
        <v>1352</v>
      </c>
      <c r="C27" s="159"/>
      <c r="D27" s="159"/>
      <c r="E27" s="159"/>
      <c r="F27" s="159"/>
      <c r="G27" s="159"/>
      <c r="H27" s="159"/>
      <c r="I27" s="159"/>
      <c r="J27" s="169"/>
      <c r="K27" s="182"/>
      <c r="L27" s="175" t="str">
        <f t="shared" si="0"/>
        <v/>
      </c>
      <c r="M27" s="183" t="str">
        <f t="shared" si="1"/>
        <v/>
      </c>
      <c r="N27" s="175" t="str">
        <f t="shared" si="2"/>
        <v/>
      </c>
      <c r="O27" s="184" t="str">
        <f t="shared" si="3"/>
        <v/>
      </c>
      <c r="P27" s="175" t="str">
        <f t="shared" si="4"/>
        <v/>
      </c>
      <c r="Q27" s="184" t="str">
        <f t="shared" si="5"/>
        <v/>
      </c>
      <c r="R27" s="178" t="str">
        <f t="shared" si="6"/>
        <v/>
      </c>
      <c r="S27" s="148" t="str">
        <f t="shared" si="7"/>
        <v/>
      </c>
      <c r="T27" s="148" t="str">
        <f t="shared" si="8"/>
        <v>Ok</v>
      </c>
      <c r="U27" s="149">
        <v>0.01</v>
      </c>
    </row>
    <row r="28" spans="1:21" ht="15" thickTop="1" x14ac:dyDescent="0.3"/>
    <row r="29" spans="1:21" x14ac:dyDescent="0.3">
      <c r="A29" s="150" t="s">
        <v>1402</v>
      </c>
    </row>
    <row r="30" spans="1:21" x14ac:dyDescent="0.3">
      <c r="A30" s="151" t="str">
        <f>IF(COUNTIF(T6:T27,"&lt;&gt;Ok")&gt;0,"Необходимо устранить ошибки!","Ok")</f>
        <v>Ok</v>
      </c>
    </row>
    <row r="32" spans="1:21" x14ac:dyDescent="0.3">
      <c r="A32" s="150" t="s">
        <v>1403</v>
      </c>
    </row>
    <row r="33" spans="1:24" ht="31.5" customHeight="1" x14ac:dyDescent="0.3">
      <c r="A33" s="243" t="s">
        <v>1356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24" ht="31.5" customHeight="1" x14ac:dyDescent="0.3">
      <c r="A34" s="243" t="s">
        <v>1390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</row>
    <row r="35" spans="1:24" ht="15" thickBot="1" x14ac:dyDescent="0.35"/>
    <row r="36" spans="1:24" ht="34.5" customHeight="1" thickTop="1" x14ac:dyDescent="0.3">
      <c r="A36" s="273" t="s">
        <v>1281</v>
      </c>
      <c r="B36" s="274"/>
      <c r="C36" s="265" t="s">
        <v>1370</v>
      </c>
      <c r="D36" s="265"/>
      <c r="E36" s="265"/>
      <c r="F36" s="265"/>
      <c r="G36" s="265"/>
      <c r="H36" s="265"/>
      <c r="I36" s="265"/>
      <c r="J36" s="266"/>
      <c r="K36" s="244" t="s">
        <v>1370</v>
      </c>
      <c r="L36" s="244"/>
      <c r="M36" s="244"/>
      <c r="N36" s="244"/>
      <c r="O36" s="244"/>
      <c r="P36" s="244"/>
      <c r="Q36" s="244"/>
      <c r="R36" s="245"/>
      <c r="S36" s="126"/>
      <c r="T36" s="127" t="s">
        <v>1410</v>
      </c>
      <c r="U36" s="152" t="e">
        <f>IF(A65="Ok",SUMPRODUCT(E41:E62,U41:U62)/X37,"")</f>
        <v>#DIV/0!</v>
      </c>
    </row>
    <row r="37" spans="1:24" ht="16.5" customHeight="1" x14ac:dyDescent="0.3">
      <c r="A37" s="275"/>
      <c r="B37" s="262"/>
      <c r="C37" s="276" t="s">
        <v>1345</v>
      </c>
      <c r="D37" s="276"/>
      <c r="E37" s="276"/>
      <c r="F37" s="276"/>
      <c r="G37" s="276"/>
      <c r="H37" s="276"/>
      <c r="I37" s="276"/>
      <c r="J37" s="277"/>
      <c r="K37" s="258" t="s">
        <v>1393</v>
      </c>
      <c r="L37" s="258"/>
      <c r="M37" s="258"/>
      <c r="N37" s="258"/>
      <c r="O37" s="258"/>
      <c r="P37" s="258"/>
      <c r="Q37" s="258"/>
      <c r="R37" s="259"/>
      <c r="S37" s="131"/>
      <c r="T37" s="131"/>
      <c r="W37" s="165" t="s">
        <v>1430</v>
      </c>
      <c r="X37" s="132">
        <f>SUMIF(E41:E62,"&gt;0",U41:U62)</f>
        <v>0</v>
      </c>
    </row>
    <row r="38" spans="1:24" ht="16.5" customHeight="1" x14ac:dyDescent="0.3">
      <c r="A38" s="275"/>
      <c r="B38" s="262"/>
      <c r="C38" s="276" t="s">
        <v>1336</v>
      </c>
      <c r="D38" s="276"/>
      <c r="E38" s="276"/>
      <c r="F38" s="276"/>
      <c r="G38" s="276" t="s">
        <v>1337</v>
      </c>
      <c r="H38" s="276"/>
      <c r="I38" s="276"/>
      <c r="J38" s="277"/>
      <c r="K38" s="258" t="s">
        <v>1336</v>
      </c>
      <c r="L38" s="258"/>
      <c r="M38" s="258"/>
      <c r="N38" s="260"/>
      <c r="O38" s="261" t="s">
        <v>1337</v>
      </c>
      <c r="P38" s="258"/>
      <c r="Q38" s="258"/>
      <c r="R38" s="259"/>
      <c r="S38" s="131"/>
      <c r="T38" s="131"/>
      <c r="W38" s="165" t="s">
        <v>1431</v>
      </c>
      <c r="X38" s="136">
        <v>0.8</v>
      </c>
    </row>
    <row r="39" spans="1:24" ht="39.9" customHeight="1" x14ac:dyDescent="0.3">
      <c r="A39" s="275"/>
      <c r="B39" s="262"/>
      <c r="C39" s="262" t="s">
        <v>1346</v>
      </c>
      <c r="D39" s="262"/>
      <c r="E39" s="262" t="s">
        <v>1347</v>
      </c>
      <c r="F39" s="262"/>
      <c r="G39" s="262" t="s">
        <v>1346</v>
      </c>
      <c r="H39" s="262"/>
      <c r="I39" s="262" t="s">
        <v>1347</v>
      </c>
      <c r="J39" s="270"/>
      <c r="K39" s="249" t="s">
        <v>1346</v>
      </c>
      <c r="L39" s="250"/>
      <c r="M39" s="251" t="s">
        <v>1347</v>
      </c>
      <c r="N39" s="250"/>
      <c r="O39" s="251" t="s">
        <v>1346</v>
      </c>
      <c r="P39" s="250"/>
      <c r="Q39" s="251" t="s">
        <v>1347</v>
      </c>
      <c r="R39" s="252"/>
      <c r="S39" s="131"/>
      <c r="T39" s="131"/>
    </row>
    <row r="40" spans="1:24" ht="95.1" customHeight="1" x14ac:dyDescent="0.3">
      <c r="A40" s="275"/>
      <c r="B40" s="262"/>
      <c r="C40" s="137" t="s">
        <v>1348</v>
      </c>
      <c r="D40" s="137" t="s">
        <v>1349</v>
      </c>
      <c r="E40" s="137" t="s">
        <v>1348</v>
      </c>
      <c r="F40" s="137" t="s">
        <v>1349</v>
      </c>
      <c r="G40" s="137" t="s">
        <v>1348</v>
      </c>
      <c r="H40" s="137" t="s">
        <v>1349</v>
      </c>
      <c r="I40" s="137" t="s">
        <v>1348</v>
      </c>
      <c r="J40" s="167" t="s">
        <v>1349</v>
      </c>
      <c r="K40" s="166" t="s">
        <v>1348</v>
      </c>
      <c r="L40" s="138" t="s">
        <v>1349</v>
      </c>
      <c r="M40" s="138" t="s">
        <v>1348</v>
      </c>
      <c r="N40" s="138" t="s">
        <v>1349</v>
      </c>
      <c r="O40" s="138" t="s">
        <v>1348</v>
      </c>
      <c r="P40" s="138" t="s">
        <v>1349</v>
      </c>
      <c r="Q40" s="138" t="s">
        <v>1348</v>
      </c>
      <c r="R40" s="171" t="s">
        <v>1349</v>
      </c>
      <c r="S40" s="170" t="s">
        <v>1325</v>
      </c>
      <c r="T40" s="139" t="s">
        <v>1404</v>
      </c>
      <c r="U40" s="139" t="s">
        <v>1409</v>
      </c>
    </row>
    <row r="41" spans="1:24" x14ac:dyDescent="0.3">
      <c r="A41" s="264" t="s">
        <v>6</v>
      </c>
      <c r="B41" s="254"/>
      <c r="C41" s="158"/>
      <c r="D41" s="158"/>
      <c r="E41" s="158"/>
      <c r="F41" s="158"/>
      <c r="G41" s="158"/>
      <c r="H41" s="158"/>
      <c r="I41" s="158"/>
      <c r="J41" s="168"/>
      <c r="K41" s="153" t="str">
        <f>IF(AND(C6&lt;&gt;"",C41&lt;&gt;"",C41&gt;C6-$Z$4),3,"")</f>
        <v/>
      </c>
      <c r="L41" s="142" t="str">
        <f>IF(AND(C41&lt;&gt;"",D41=""),9,IF(AND(C41&lt;&gt;"",D41&lt;&gt;"",D41&gt;C41*$Z$2),1,""))</f>
        <v/>
      </c>
      <c r="M41" s="153" t="str">
        <f>IF(AND(C41&lt;&gt;"",E41=""),8,IF(AND(E6&lt;&gt;"",E41&lt;&gt;"",E41&gt;E6-$Z$4),3,""))</f>
        <v/>
      </c>
      <c r="N41" s="142" t="str">
        <f>IF(AND(E41&lt;&gt;"",F41=""),9,IF(AND(E41&lt;&gt;"",F41&lt;&gt;"",F41&gt;E41*$Z$2),1,""))</f>
        <v/>
      </c>
      <c r="O41" s="154" t="str">
        <f>IF(AND(C41&lt;&gt;"",G41&lt;&gt;"",G41&gt;C41-$Z$3),2,"")</f>
        <v/>
      </c>
      <c r="P41" s="142" t="str">
        <f>IF(AND(G41&lt;&gt;"",H41=""),9,IF(AND(G41&lt;&gt;"",H41&lt;&gt;"",H41&gt;G41*$Z$2),1,""))</f>
        <v/>
      </c>
      <c r="Q41" s="154" t="str">
        <f t="shared" ref="Q41:Q62" si="9">IF(AND(G41&lt;&gt;"",I41=""),8,IF(AND(E41&lt;&gt;"",I41&lt;&gt;"",I41&gt;E41-$Z$3),2,""))</f>
        <v/>
      </c>
      <c r="R41" s="172" t="str">
        <f>IF(AND(I41&lt;&gt;"",J41=""),9,IF(AND(I41&lt;&gt;"",J41&lt;&gt;"",J41&gt;I41*$Z$2),1,""))</f>
        <v/>
      </c>
      <c r="S41" s="145" t="str">
        <f t="shared" ref="S41:S62" si="10">IF(COUNTIF(K41:R41,1)&gt;0,$AB$2&amp;"; ","")&amp;IF(COUNTIF(K41:R41,2)&gt;0,$AB$3&amp;"; ","")&amp;IF(COUNTIF(K41:R41,3)&gt;0,$AB$4&amp;"; ","")&amp;IF(COUNTIF(K41:R41,4)&gt;0,$AB$5&amp;"; ","")&amp;IF(COUNTIF(K41:R41,8)&gt;0,$AB$6&amp;"; ","")&amp;IF(COUNTIF(K41:R41,9)&gt;0,$AB$7&amp;"; ","")</f>
        <v/>
      </c>
      <c r="T41" s="145" t="str">
        <f t="shared" ref="T41:T62" si="11">IF(LEN(S41)=0,"Ok","Необходимо устранить ошибки!")</f>
        <v>Ok</v>
      </c>
      <c r="U41" s="146">
        <f>U6</f>
        <v>0.12</v>
      </c>
    </row>
    <row r="42" spans="1:24" x14ac:dyDescent="0.3">
      <c r="A42" s="264" t="s">
        <v>1354</v>
      </c>
      <c r="B42" s="254"/>
      <c r="C42" s="158"/>
      <c r="D42" s="158"/>
      <c r="E42" s="158"/>
      <c r="F42" s="158"/>
      <c r="G42" s="158"/>
      <c r="H42" s="158"/>
      <c r="I42" s="158"/>
      <c r="J42" s="168"/>
      <c r="K42" s="153" t="str">
        <f t="shared" ref="K42:K62" si="12">IF(AND(C7&lt;&gt;"",C42&lt;&gt;"",C42&gt;C7-$Z$4),3,"")</f>
        <v/>
      </c>
      <c r="L42" s="142" t="str">
        <f t="shared" ref="L42:L62" si="13">IF(AND(C42&lt;&gt;"",D42=""),9,IF(AND(C42&lt;&gt;"",D42&lt;&gt;"",D42&gt;C42*$Z$2),1,""))</f>
        <v/>
      </c>
      <c r="M42" s="153" t="str">
        <f t="shared" ref="M42:M62" si="14">IF(AND(C42&lt;&gt;"",E42=""),8,IF(AND(E7&lt;&gt;"",E42&lt;&gt;"",E42&gt;E7-$Z$4),3,""))</f>
        <v/>
      </c>
      <c r="N42" s="142" t="str">
        <f t="shared" ref="N42:N62" si="15">IF(AND(E42&lt;&gt;"",F42=""),9,IF(AND(E42&lt;&gt;"",F42&lt;&gt;"",F42&gt;E42*$Z$2),1,""))</f>
        <v/>
      </c>
      <c r="O42" s="154" t="str">
        <f t="shared" ref="O42:O62" si="16">IF(AND(C42&lt;&gt;"",G42&lt;&gt;"",G42&gt;C42-$Z$3),2,"")</f>
        <v/>
      </c>
      <c r="P42" s="142" t="str">
        <f t="shared" ref="P42:P62" si="17">IF(AND(G42&lt;&gt;"",H42=""),9,IF(AND(G42&lt;&gt;"",H42&lt;&gt;"",H42&gt;G42*$Z$2),1,""))</f>
        <v/>
      </c>
      <c r="Q42" s="154" t="str">
        <f t="shared" si="9"/>
        <v/>
      </c>
      <c r="R42" s="172" t="str">
        <f t="shared" ref="R42:R62" si="18">IF(AND(I42&lt;&gt;"",J42=""),9,IF(AND(I42&lt;&gt;"",J42&lt;&gt;"",J42&gt;I42*$Z$2),1,""))</f>
        <v/>
      </c>
      <c r="S42" s="145" t="str">
        <f t="shared" si="10"/>
        <v/>
      </c>
      <c r="T42" s="145" t="str">
        <f t="shared" si="11"/>
        <v>Ok</v>
      </c>
      <c r="U42" s="146">
        <f t="shared" ref="U42:U62" si="19">U7</f>
        <v>0.05</v>
      </c>
    </row>
    <row r="43" spans="1:24" x14ac:dyDescent="0.3">
      <c r="A43" s="264" t="s">
        <v>1350</v>
      </c>
      <c r="B43" s="254"/>
      <c r="C43" s="158"/>
      <c r="D43" s="158"/>
      <c r="E43" s="158"/>
      <c r="F43" s="158"/>
      <c r="G43" s="158"/>
      <c r="H43" s="158"/>
      <c r="I43" s="158"/>
      <c r="J43" s="168"/>
      <c r="K43" s="153" t="str">
        <f t="shared" si="12"/>
        <v/>
      </c>
      <c r="L43" s="142" t="str">
        <f t="shared" si="13"/>
        <v/>
      </c>
      <c r="M43" s="153" t="str">
        <f t="shared" si="14"/>
        <v/>
      </c>
      <c r="N43" s="142" t="str">
        <f t="shared" si="15"/>
        <v/>
      </c>
      <c r="O43" s="154" t="str">
        <f t="shared" si="16"/>
        <v/>
      </c>
      <c r="P43" s="142" t="str">
        <f t="shared" si="17"/>
        <v/>
      </c>
      <c r="Q43" s="154" t="str">
        <f t="shared" si="9"/>
        <v/>
      </c>
      <c r="R43" s="172" t="str">
        <f t="shared" si="18"/>
        <v/>
      </c>
      <c r="S43" s="145" t="str">
        <f t="shared" si="10"/>
        <v/>
      </c>
      <c r="T43" s="145" t="str">
        <f t="shared" si="11"/>
        <v>Ok</v>
      </c>
      <c r="U43" s="146">
        <f t="shared" si="19"/>
        <v>0.02</v>
      </c>
    </row>
    <row r="44" spans="1:24" x14ac:dyDescent="0.3">
      <c r="A44" s="264" t="s">
        <v>485</v>
      </c>
      <c r="B44" s="254"/>
      <c r="C44" s="158"/>
      <c r="D44" s="158"/>
      <c r="E44" s="158"/>
      <c r="F44" s="158"/>
      <c r="G44" s="158"/>
      <c r="H44" s="158"/>
      <c r="I44" s="158"/>
      <c r="J44" s="168"/>
      <c r="K44" s="153" t="str">
        <f t="shared" si="12"/>
        <v/>
      </c>
      <c r="L44" s="142" t="str">
        <f t="shared" si="13"/>
        <v/>
      </c>
      <c r="M44" s="153" t="str">
        <f t="shared" si="14"/>
        <v/>
      </c>
      <c r="N44" s="142" t="str">
        <f t="shared" si="15"/>
        <v/>
      </c>
      <c r="O44" s="154" t="str">
        <f t="shared" si="16"/>
        <v/>
      </c>
      <c r="P44" s="142" t="str">
        <f t="shared" si="17"/>
        <v/>
      </c>
      <c r="Q44" s="154" t="str">
        <f t="shared" si="9"/>
        <v/>
      </c>
      <c r="R44" s="172" t="str">
        <f t="shared" si="18"/>
        <v/>
      </c>
      <c r="S44" s="145" t="str">
        <f t="shared" si="10"/>
        <v/>
      </c>
      <c r="T44" s="145" t="str">
        <f t="shared" si="11"/>
        <v>Ok</v>
      </c>
      <c r="U44" s="146">
        <f t="shared" si="19"/>
        <v>0.05</v>
      </c>
    </row>
    <row r="45" spans="1:24" x14ac:dyDescent="0.3">
      <c r="A45" s="264" t="s">
        <v>1366</v>
      </c>
      <c r="B45" s="254"/>
      <c r="C45" s="158"/>
      <c r="D45" s="158"/>
      <c r="E45" s="158"/>
      <c r="F45" s="158"/>
      <c r="G45" s="158"/>
      <c r="H45" s="158"/>
      <c r="I45" s="158"/>
      <c r="J45" s="168"/>
      <c r="K45" s="153" t="str">
        <f t="shared" si="12"/>
        <v/>
      </c>
      <c r="L45" s="142" t="str">
        <f t="shared" si="13"/>
        <v/>
      </c>
      <c r="M45" s="153" t="str">
        <f t="shared" si="14"/>
        <v/>
      </c>
      <c r="N45" s="142" t="str">
        <f t="shared" si="15"/>
        <v/>
      </c>
      <c r="O45" s="154" t="str">
        <f t="shared" si="16"/>
        <v/>
      </c>
      <c r="P45" s="142" t="str">
        <f t="shared" si="17"/>
        <v/>
      </c>
      <c r="Q45" s="154" t="str">
        <f t="shared" si="9"/>
        <v/>
      </c>
      <c r="R45" s="172" t="str">
        <f t="shared" si="18"/>
        <v/>
      </c>
      <c r="S45" s="145" t="str">
        <f t="shared" si="10"/>
        <v/>
      </c>
      <c r="T45" s="145" t="str">
        <f t="shared" si="11"/>
        <v>Ok</v>
      </c>
      <c r="U45" s="146">
        <f t="shared" si="19"/>
        <v>0.01</v>
      </c>
    </row>
    <row r="46" spans="1:24" ht="31.5" customHeight="1" x14ac:dyDescent="0.3">
      <c r="A46" s="264" t="s">
        <v>1385</v>
      </c>
      <c r="B46" s="254"/>
      <c r="C46" s="158"/>
      <c r="D46" s="158"/>
      <c r="E46" s="158"/>
      <c r="F46" s="158"/>
      <c r="G46" s="158"/>
      <c r="H46" s="158"/>
      <c r="I46" s="158"/>
      <c r="J46" s="168"/>
      <c r="K46" s="153" t="str">
        <f t="shared" si="12"/>
        <v/>
      </c>
      <c r="L46" s="142" t="str">
        <f t="shared" si="13"/>
        <v/>
      </c>
      <c r="M46" s="153" t="str">
        <f t="shared" si="14"/>
        <v/>
      </c>
      <c r="N46" s="142" t="str">
        <f t="shared" si="15"/>
        <v/>
      </c>
      <c r="O46" s="154" t="str">
        <f t="shared" si="16"/>
        <v/>
      </c>
      <c r="P46" s="142" t="str">
        <f t="shared" si="17"/>
        <v/>
      </c>
      <c r="Q46" s="154" t="str">
        <f t="shared" si="9"/>
        <v/>
      </c>
      <c r="R46" s="172" t="str">
        <f t="shared" si="18"/>
        <v/>
      </c>
      <c r="S46" s="145" t="str">
        <f t="shared" si="10"/>
        <v/>
      </c>
      <c r="T46" s="145" t="str">
        <f t="shared" si="11"/>
        <v>Ok</v>
      </c>
      <c r="U46" s="146">
        <f t="shared" si="19"/>
        <v>0.01</v>
      </c>
    </row>
    <row r="47" spans="1:24" x14ac:dyDescent="0.3">
      <c r="A47" s="264" t="s">
        <v>41</v>
      </c>
      <c r="B47" s="141" t="s">
        <v>1351</v>
      </c>
      <c r="C47" s="158"/>
      <c r="D47" s="158"/>
      <c r="E47" s="158"/>
      <c r="F47" s="158"/>
      <c r="G47" s="158"/>
      <c r="H47" s="158"/>
      <c r="I47" s="158"/>
      <c r="J47" s="168"/>
      <c r="K47" s="153" t="str">
        <f t="shared" si="12"/>
        <v/>
      </c>
      <c r="L47" s="142" t="str">
        <f t="shared" si="13"/>
        <v/>
      </c>
      <c r="M47" s="153" t="str">
        <f t="shared" si="14"/>
        <v/>
      </c>
      <c r="N47" s="142" t="str">
        <f t="shared" si="15"/>
        <v/>
      </c>
      <c r="O47" s="154" t="str">
        <f t="shared" si="16"/>
        <v/>
      </c>
      <c r="P47" s="142" t="str">
        <f t="shared" si="17"/>
        <v/>
      </c>
      <c r="Q47" s="154" t="str">
        <f t="shared" si="9"/>
        <v/>
      </c>
      <c r="R47" s="172" t="str">
        <f t="shared" si="18"/>
        <v/>
      </c>
      <c r="S47" s="145" t="str">
        <f t="shared" si="10"/>
        <v/>
      </c>
      <c r="T47" s="145" t="str">
        <f t="shared" si="11"/>
        <v>Ok</v>
      </c>
      <c r="U47" s="146">
        <f t="shared" si="19"/>
        <v>0.09</v>
      </c>
    </row>
    <row r="48" spans="1:24" x14ac:dyDescent="0.3">
      <c r="A48" s="264"/>
      <c r="B48" s="141" t="s">
        <v>1352</v>
      </c>
      <c r="C48" s="158"/>
      <c r="D48" s="158"/>
      <c r="E48" s="158"/>
      <c r="F48" s="158"/>
      <c r="G48" s="158"/>
      <c r="H48" s="158"/>
      <c r="I48" s="158"/>
      <c r="J48" s="168"/>
      <c r="K48" s="153" t="str">
        <f t="shared" si="12"/>
        <v/>
      </c>
      <c r="L48" s="142" t="str">
        <f t="shared" si="13"/>
        <v/>
      </c>
      <c r="M48" s="153" t="str">
        <f t="shared" si="14"/>
        <v/>
      </c>
      <c r="N48" s="142" t="str">
        <f t="shared" si="15"/>
        <v/>
      </c>
      <c r="O48" s="154" t="str">
        <f t="shared" si="16"/>
        <v/>
      </c>
      <c r="P48" s="142" t="str">
        <f t="shared" si="17"/>
        <v/>
      </c>
      <c r="Q48" s="154" t="str">
        <f t="shared" si="9"/>
        <v/>
      </c>
      <c r="R48" s="172" t="str">
        <f t="shared" si="18"/>
        <v/>
      </c>
      <c r="S48" s="145" t="str">
        <f t="shared" si="10"/>
        <v/>
      </c>
      <c r="T48" s="145" t="str">
        <f t="shared" si="11"/>
        <v>Ok</v>
      </c>
      <c r="U48" s="146">
        <f t="shared" si="19"/>
        <v>0.03</v>
      </c>
    </row>
    <row r="49" spans="1:21" x14ac:dyDescent="0.3">
      <c r="A49" s="264" t="s">
        <v>42</v>
      </c>
      <c r="B49" s="141" t="s">
        <v>1351</v>
      </c>
      <c r="C49" s="158"/>
      <c r="D49" s="158"/>
      <c r="E49" s="158"/>
      <c r="F49" s="158"/>
      <c r="G49" s="158"/>
      <c r="H49" s="158"/>
      <c r="I49" s="158"/>
      <c r="J49" s="168"/>
      <c r="K49" s="153" t="str">
        <f t="shared" si="12"/>
        <v/>
      </c>
      <c r="L49" s="142" t="str">
        <f t="shared" si="13"/>
        <v/>
      </c>
      <c r="M49" s="153" t="str">
        <f t="shared" si="14"/>
        <v/>
      </c>
      <c r="N49" s="142" t="str">
        <f t="shared" si="15"/>
        <v/>
      </c>
      <c r="O49" s="154" t="str">
        <f t="shared" si="16"/>
        <v/>
      </c>
      <c r="P49" s="142" t="str">
        <f t="shared" si="17"/>
        <v/>
      </c>
      <c r="Q49" s="154" t="str">
        <f t="shared" si="9"/>
        <v/>
      </c>
      <c r="R49" s="172" t="str">
        <f t="shared" si="18"/>
        <v/>
      </c>
      <c r="S49" s="145" t="str">
        <f t="shared" si="10"/>
        <v/>
      </c>
      <c r="T49" s="145" t="str">
        <f t="shared" si="11"/>
        <v>Ok</v>
      </c>
      <c r="U49" s="146">
        <f t="shared" si="19"/>
        <v>7.0000000000000007E-2</v>
      </c>
    </row>
    <row r="50" spans="1:21" x14ac:dyDescent="0.3">
      <c r="A50" s="264"/>
      <c r="B50" s="141" t="s">
        <v>1352</v>
      </c>
      <c r="C50" s="158"/>
      <c r="D50" s="158"/>
      <c r="E50" s="158"/>
      <c r="F50" s="158"/>
      <c r="G50" s="158"/>
      <c r="H50" s="158"/>
      <c r="I50" s="158"/>
      <c r="J50" s="168"/>
      <c r="K50" s="153" t="str">
        <f t="shared" si="12"/>
        <v/>
      </c>
      <c r="L50" s="142" t="str">
        <f t="shared" si="13"/>
        <v/>
      </c>
      <c r="M50" s="153" t="str">
        <f t="shared" si="14"/>
        <v/>
      </c>
      <c r="N50" s="142" t="str">
        <f t="shared" si="15"/>
        <v/>
      </c>
      <c r="O50" s="154" t="str">
        <f t="shared" si="16"/>
        <v/>
      </c>
      <c r="P50" s="142" t="str">
        <f t="shared" si="17"/>
        <v/>
      </c>
      <c r="Q50" s="154" t="str">
        <f t="shared" si="9"/>
        <v/>
      </c>
      <c r="R50" s="172" t="str">
        <f t="shared" si="18"/>
        <v/>
      </c>
      <c r="S50" s="145" t="str">
        <f t="shared" si="10"/>
        <v/>
      </c>
      <c r="T50" s="145" t="str">
        <f t="shared" si="11"/>
        <v>Ok</v>
      </c>
      <c r="U50" s="146">
        <f t="shared" si="19"/>
        <v>0.02</v>
      </c>
    </row>
    <row r="51" spans="1:21" x14ac:dyDescent="0.3">
      <c r="A51" s="264" t="s">
        <v>43</v>
      </c>
      <c r="B51" s="141" t="s">
        <v>1351</v>
      </c>
      <c r="C51" s="158"/>
      <c r="D51" s="158"/>
      <c r="E51" s="158"/>
      <c r="F51" s="158"/>
      <c r="G51" s="158"/>
      <c r="H51" s="158"/>
      <c r="I51" s="158"/>
      <c r="J51" s="168"/>
      <c r="K51" s="153" t="str">
        <f t="shared" si="12"/>
        <v/>
      </c>
      <c r="L51" s="142" t="str">
        <f t="shared" si="13"/>
        <v/>
      </c>
      <c r="M51" s="153" t="str">
        <f t="shared" si="14"/>
        <v/>
      </c>
      <c r="N51" s="142" t="str">
        <f t="shared" si="15"/>
        <v/>
      </c>
      <c r="O51" s="154" t="str">
        <f t="shared" si="16"/>
        <v/>
      </c>
      <c r="P51" s="142" t="str">
        <f t="shared" si="17"/>
        <v/>
      </c>
      <c r="Q51" s="154" t="str">
        <f t="shared" si="9"/>
        <v/>
      </c>
      <c r="R51" s="172" t="str">
        <f t="shared" si="18"/>
        <v/>
      </c>
      <c r="S51" s="145" t="str">
        <f t="shared" si="10"/>
        <v/>
      </c>
      <c r="T51" s="145" t="str">
        <f t="shared" si="11"/>
        <v>Ok</v>
      </c>
      <c r="U51" s="146">
        <f t="shared" si="19"/>
        <v>0.15</v>
      </c>
    </row>
    <row r="52" spans="1:21" x14ac:dyDescent="0.3">
      <c r="A52" s="264"/>
      <c r="B52" s="141" t="s">
        <v>1352</v>
      </c>
      <c r="C52" s="158"/>
      <c r="D52" s="158"/>
      <c r="E52" s="158"/>
      <c r="F52" s="158"/>
      <c r="G52" s="158"/>
      <c r="H52" s="158"/>
      <c r="I52" s="158"/>
      <c r="J52" s="168"/>
      <c r="K52" s="153" t="str">
        <f t="shared" si="12"/>
        <v/>
      </c>
      <c r="L52" s="142" t="str">
        <f t="shared" si="13"/>
        <v/>
      </c>
      <c r="M52" s="153" t="str">
        <f t="shared" si="14"/>
        <v/>
      </c>
      <c r="N52" s="142" t="str">
        <f t="shared" si="15"/>
        <v/>
      </c>
      <c r="O52" s="154" t="str">
        <f t="shared" si="16"/>
        <v/>
      </c>
      <c r="P52" s="142" t="str">
        <f t="shared" si="17"/>
        <v/>
      </c>
      <c r="Q52" s="154" t="str">
        <f t="shared" si="9"/>
        <v/>
      </c>
      <c r="R52" s="172" t="str">
        <f t="shared" si="18"/>
        <v/>
      </c>
      <c r="S52" s="145" t="str">
        <f t="shared" si="10"/>
        <v/>
      </c>
      <c r="T52" s="145" t="str">
        <f t="shared" si="11"/>
        <v>Ok</v>
      </c>
      <c r="U52" s="146">
        <f t="shared" si="19"/>
        <v>0.05</v>
      </c>
    </row>
    <row r="53" spans="1:21" x14ac:dyDescent="0.3">
      <c r="A53" s="264" t="s">
        <v>44</v>
      </c>
      <c r="B53" s="141" t="s">
        <v>1351</v>
      </c>
      <c r="C53" s="158"/>
      <c r="D53" s="158"/>
      <c r="E53" s="158"/>
      <c r="F53" s="158"/>
      <c r="G53" s="158"/>
      <c r="H53" s="158"/>
      <c r="I53" s="158"/>
      <c r="J53" s="168"/>
      <c r="K53" s="153" t="str">
        <f t="shared" si="12"/>
        <v/>
      </c>
      <c r="L53" s="142" t="str">
        <f t="shared" si="13"/>
        <v/>
      </c>
      <c r="M53" s="153" t="str">
        <f t="shared" si="14"/>
        <v/>
      </c>
      <c r="N53" s="142" t="str">
        <f t="shared" si="15"/>
        <v/>
      </c>
      <c r="O53" s="154" t="str">
        <f t="shared" si="16"/>
        <v/>
      </c>
      <c r="P53" s="142" t="str">
        <f t="shared" si="17"/>
        <v/>
      </c>
      <c r="Q53" s="154" t="str">
        <f t="shared" si="9"/>
        <v/>
      </c>
      <c r="R53" s="172" t="str">
        <f t="shared" si="18"/>
        <v/>
      </c>
      <c r="S53" s="145" t="str">
        <f t="shared" si="10"/>
        <v/>
      </c>
      <c r="T53" s="145" t="str">
        <f t="shared" si="11"/>
        <v>Ok</v>
      </c>
      <c r="U53" s="146">
        <f t="shared" si="19"/>
        <v>7.0000000000000007E-2</v>
      </c>
    </row>
    <row r="54" spans="1:21" x14ac:dyDescent="0.3">
      <c r="A54" s="264"/>
      <c r="B54" s="141" t="s">
        <v>1352</v>
      </c>
      <c r="C54" s="158"/>
      <c r="D54" s="158"/>
      <c r="E54" s="158"/>
      <c r="F54" s="158"/>
      <c r="G54" s="158"/>
      <c r="H54" s="158"/>
      <c r="I54" s="158"/>
      <c r="J54" s="168"/>
      <c r="K54" s="153" t="str">
        <f t="shared" si="12"/>
        <v/>
      </c>
      <c r="L54" s="142" t="str">
        <f t="shared" si="13"/>
        <v/>
      </c>
      <c r="M54" s="153" t="str">
        <f t="shared" si="14"/>
        <v/>
      </c>
      <c r="N54" s="142" t="str">
        <f t="shared" si="15"/>
        <v/>
      </c>
      <c r="O54" s="154" t="str">
        <f t="shared" si="16"/>
        <v/>
      </c>
      <c r="P54" s="142" t="str">
        <f t="shared" si="17"/>
        <v/>
      </c>
      <c r="Q54" s="154" t="str">
        <f t="shared" si="9"/>
        <v/>
      </c>
      <c r="R54" s="172" t="str">
        <f t="shared" si="18"/>
        <v/>
      </c>
      <c r="S54" s="145" t="str">
        <f t="shared" si="10"/>
        <v/>
      </c>
      <c r="T54" s="145" t="str">
        <f t="shared" si="11"/>
        <v>Ok</v>
      </c>
      <c r="U54" s="146">
        <f t="shared" si="19"/>
        <v>0.02</v>
      </c>
    </row>
    <row r="55" spans="1:21" x14ac:dyDescent="0.3">
      <c r="A55" s="264" t="s">
        <v>45</v>
      </c>
      <c r="B55" s="141" t="s">
        <v>1351</v>
      </c>
      <c r="C55" s="158"/>
      <c r="D55" s="158"/>
      <c r="E55" s="158"/>
      <c r="F55" s="158"/>
      <c r="G55" s="158"/>
      <c r="H55" s="158"/>
      <c r="I55" s="158"/>
      <c r="J55" s="168"/>
      <c r="K55" s="153" t="str">
        <f t="shared" si="12"/>
        <v/>
      </c>
      <c r="L55" s="142" t="str">
        <f t="shared" si="13"/>
        <v/>
      </c>
      <c r="M55" s="153" t="str">
        <f t="shared" si="14"/>
        <v/>
      </c>
      <c r="N55" s="142" t="str">
        <f t="shared" si="15"/>
        <v/>
      </c>
      <c r="O55" s="154" t="str">
        <f t="shared" si="16"/>
        <v/>
      </c>
      <c r="P55" s="142" t="str">
        <f t="shared" si="17"/>
        <v/>
      </c>
      <c r="Q55" s="154" t="str">
        <f t="shared" si="9"/>
        <v/>
      </c>
      <c r="R55" s="172" t="str">
        <f t="shared" si="18"/>
        <v/>
      </c>
      <c r="S55" s="145" t="str">
        <f t="shared" si="10"/>
        <v/>
      </c>
      <c r="T55" s="145" t="str">
        <f t="shared" si="11"/>
        <v>Ok</v>
      </c>
      <c r="U55" s="146">
        <f t="shared" si="19"/>
        <v>0.03</v>
      </c>
    </row>
    <row r="56" spans="1:21" x14ac:dyDescent="0.3">
      <c r="A56" s="264"/>
      <c r="B56" s="141" t="s">
        <v>1352</v>
      </c>
      <c r="C56" s="158"/>
      <c r="D56" s="158"/>
      <c r="E56" s="158"/>
      <c r="F56" s="158"/>
      <c r="G56" s="158"/>
      <c r="H56" s="158"/>
      <c r="I56" s="158"/>
      <c r="J56" s="168"/>
      <c r="K56" s="153" t="str">
        <f t="shared" si="12"/>
        <v/>
      </c>
      <c r="L56" s="142" t="str">
        <f t="shared" si="13"/>
        <v/>
      </c>
      <c r="M56" s="153" t="str">
        <f t="shared" si="14"/>
        <v/>
      </c>
      <c r="N56" s="142" t="str">
        <f t="shared" si="15"/>
        <v/>
      </c>
      <c r="O56" s="154" t="str">
        <f t="shared" si="16"/>
        <v/>
      </c>
      <c r="P56" s="142" t="str">
        <f t="shared" si="17"/>
        <v/>
      </c>
      <c r="Q56" s="154" t="str">
        <f t="shared" si="9"/>
        <v/>
      </c>
      <c r="R56" s="172" t="str">
        <f t="shared" si="18"/>
        <v/>
      </c>
      <c r="S56" s="145" t="str">
        <f t="shared" si="10"/>
        <v/>
      </c>
      <c r="T56" s="145" t="str">
        <f t="shared" si="11"/>
        <v>Ok</v>
      </c>
      <c r="U56" s="146">
        <f t="shared" si="19"/>
        <v>0.01</v>
      </c>
    </row>
    <row r="57" spans="1:21" x14ac:dyDescent="0.3">
      <c r="A57" s="264" t="s">
        <v>46</v>
      </c>
      <c r="B57" s="141" t="s">
        <v>1351</v>
      </c>
      <c r="C57" s="158"/>
      <c r="D57" s="158"/>
      <c r="E57" s="158"/>
      <c r="F57" s="158"/>
      <c r="G57" s="158"/>
      <c r="H57" s="158"/>
      <c r="I57" s="158"/>
      <c r="J57" s="168"/>
      <c r="K57" s="153" t="str">
        <f t="shared" si="12"/>
        <v/>
      </c>
      <c r="L57" s="142" t="str">
        <f t="shared" si="13"/>
        <v/>
      </c>
      <c r="M57" s="153" t="str">
        <f t="shared" si="14"/>
        <v/>
      </c>
      <c r="N57" s="142" t="str">
        <f t="shared" si="15"/>
        <v/>
      </c>
      <c r="O57" s="154" t="str">
        <f t="shared" si="16"/>
        <v/>
      </c>
      <c r="P57" s="142" t="str">
        <f t="shared" si="17"/>
        <v/>
      </c>
      <c r="Q57" s="154" t="str">
        <f t="shared" si="9"/>
        <v/>
      </c>
      <c r="R57" s="172" t="str">
        <f t="shared" si="18"/>
        <v/>
      </c>
      <c r="S57" s="145" t="str">
        <f t="shared" si="10"/>
        <v/>
      </c>
      <c r="T57" s="145" t="str">
        <f t="shared" si="11"/>
        <v>Ok</v>
      </c>
      <c r="U57" s="146">
        <f t="shared" si="19"/>
        <v>0.09</v>
      </c>
    </row>
    <row r="58" spans="1:21" x14ac:dyDescent="0.3">
      <c r="A58" s="264"/>
      <c r="B58" s="141" t="s">
        <v>1352</v>
      </c>
      <c r="C58" s="158"/>
      <c r="D58" s="158"/>
      <c r="E58" s="158"/>
      <c r="F58" s="158"/>
      <c r="G58" s="158"/>
      <c r="H58" s="158"/>
      <c r="I58" s="158"/>
      <c r="J58" s="168"/>
      <c r="K58" s="153" t="str">
        <f t="shared" si="12"/>
        <v/>
      </c>
      <c r="L58" s="142" t="str">
        <f t="shared" si="13"/>
        <v/>
      </c>
      <c r="M58" s="153" t="str">
        <f t="shared" si="14"/>
        <v/>
      </c>
      <c r="N58" s="142" t="str">
        <f t="shared" si="15"/>
        <v/>
      </c>
      <c r="O58" s="154" t="str">
        <f t="shared" si="16"/>
        <v/>
      </c>
      <c r="P58" s="142" t="str">
        <f t="shared" si="17"/>
        <v/>
      </c>
      <c r="Q58" s="154" t="str">
        <f t="shared" si="9"/>
        <v/>
      </c>
      <c r="R58" s="172" t="str">
        <f t="shared" si="18"/>
        <v/>
      </c>
      <c r="S58" s="145" t="str">
        <f t="shared" si="10"/>
        <v/>
      </c>
      <c r="T58" s="145" t="str">
        <f t="shared" si="11"/>
        <v>Ok</v>
      </c>
      <c r="U58" s="146">
        <f t="shared" si="19"/>
        <v>0.04</v>
      </c>
    </row>
    <row r="59" spans="1:21" x14ac:dyDescent="0.3">
      <c r="A59" s="264" t="s">
        <v>47</v>
      </c>
      <c r="B59" s="141" t="s">
        <v>1351</v>
      </c>
      <c r="C59" s="158"/>
      <c r="D59" s="158"/>
      <c r="E59" s="158"/>
      <c r="F59" s="158"/>
      <c r="G59" s="158"/>
      <c r="H59" s="158"/>
      <c r="I59" s="158"/>
      <c r="J59" s="168"/>
      <c r="K59" s="153" t="str">
        <f t="shared" si="12"/>
        <v/>
      </c>
      <c r="L59" s="142" t="str">
        <f t="shared" si="13"/>
        <v/>
      </c>
      <c r="M59" s="153" t="str">
        <f t="shared" si="14"/>
        <v/>
      </c>
      <c r="N59" s="142" t="str">
        <f t="shared" si="15"/>
        <v/>
      </c>
      <c r="O59" s="154" t="str">
        <f t="shared" si="16"/>
        <v/>
      </c>
      <c r="P59" s="142" t="str">
        <f t="shared" si="17"/>
        <v/>
      </c>
      <c r="Q59" s="154" t="str">
        <f t="shared" si="9"/>
        <v/>
      </c>
      <c r="R59" s="172" t="str">
        <f t="shared" si="18"/>
        <v/>
      </c>
      <c r="S59" s="145" t="str">
        <f t="shared" si="10"/>
        <v/>
      </c>
      <c r="T59" s="145" t="str">
        <f t="shared" si="11"/>
        <v>Ok</v>
      </c>
      <c r="U59" s="146">
        <f t="shared" si="19"/>
        <v>0.03</v>
      </c>
    </row>
    <row r="60" spans="1:21" x14ac:dyDescent="0.3">
      <c r="A60" s="264"/>
      <c r="B60" s="141" t="s">
        <v>1352</v>
      </c>
      <c r="C60" s="158"/>
      <c r="D60" s="158"/>
      <c r="E60" s="158"/>
      <c r="F60" s="158"/>
      <c r="G60" s="158"/>
      <c r="H60" s="158"/>
      <c r="I60" s="158"/>
      <c r="J60" s="168"/>
      <c r="K60" s="153" t="str">
        <f t="shared" si="12"/>
        <v/>
      </c>
      <c r="L60" s="142" t="str">
        <f t="shared" si="13"/>
        <v/>
      </c>
      <c r="M60" s="153" t="str">
        <f t="shared" si="14"/>
        <v/>
      </c>
      <c r="N60" s="142" t="str">
        <f t="shared" si="15"/>
        <v/>
      </c>
      <c r="O60" s="154" t="str">
        <f t="shared" si="16"/>
        <v/>
      </c>
      <c r="P60" s="142" t="str">
        <f t="shared" si="17"/>
        <v/>
      </c>
      <c r="Q60" s="154" t="str">
        <f t="shared" si="9"/>
        <v/>
      </c>
      <c r="R60" s="172" t="str">
        <f t="shared" si="18"/>
        <v/>
      </c>
      <c r="S60" s="145" t="str">
        <f t="shared" si="10"/>
        <v/>
      </c>
      <c r="T60" s="145" t="str">
        <f t="shared" si="11"/>
        <v>Ok</v>
      </c>
      <c r="U60" s="146">
        <f t="shared" si="19"/>
        <v>0.01</v>
      </c>
    </row>
    <row r="61" spans="1:21" x14ac:dyDescent="0.3">
      <c r="A61" s="264" t="s">
        <v>1305</v>
      </c>
      <c r="B61" s="141" t="s">
        <v>1351</v>
      </c>
      <c r="C61" s="158"/>
      <c r="D61" s="158"/>
      <c r="E61" s="158"/>
      <c r="F61" s="158"/>
      <c r="G61" s="158"/>
      <c r="H61" s="158"/>
      <c r="I61" s="158"/>
      <c r="J61" s="168"/>
      <c r="K61" s="153" t="str">
        <f t="shared" si="12"/>
        <v/>
      </c>
      <c r="L61" s="142" t="str">
        <f t="shared" si="13"/>
        <v/>
      </c>
      <c r="M61" s="153" t="str">
        <f t="shared" si="14"/>
        <v/>
      </c>
      <c r="N61" s="142" t="str">
        <f t="shared" si="15"/>
        <v/>
      </c>
      <c r="O61" s="154" t="str">
        <f t="shared" si="16"/>
        <v/>
      </c>
      <c r="P61" s="142" t="str">
        <f t="shared" si="17"/>
        <v/>
      </c>
      <c r="Q61" s="154" t="str">
        <f t="shared" si="9"/>
        <v/>
      </c>
      <c r="R61" s="172" t="str">
        <f t="shared" si="18"/>
        <v/>
      </c>
      <c r="S61" s="145" t="str">
        <f t="shared" si="10"/>
        <v/>
      </c>
      <c r="T61" s="145" t="str">
        <f t="shared" si="11"/>
        <v>Ok</v>
      </c>
      <c r="U61" s="146">
        <f t="shared" si="19"/>
        <v>0.02</v>
      </c>
    </row>
    <row r="62" spans="1:21" ht="15" thickBot="1" x14ac:dyDescent="0.35">
      <c r="A62" s="278"/>
      <c r="B62" s="173" t="s">
        <v>1352</v>
      </c>
      <c r="C62" s="174"/>
      <c r="D62" s="174"/>
      <c r="E62" s="174"/>
      <c r="F62" s="174"/>
      <c r="G62" s="174"/>
      <c r="H62" s="174"/>
      <c r="I62" s="174"/>
      <c r="J62" s="179"/>
      <c r="K62" s="176" t="str">
        <f t="shared" si="12"/>
        <v/>
      </c>
      <c r="L62" s="175" t="str">
        <f t="shared" si="13"/>
        <v/>
      </c>
      <c r="M62" s="176" t="str">
        <f t="shared" si="14"/>
        <v/>
      </c>
      <c r="N62" s="175" t="str">
        <f t="shared" si="15"/>
        <v/>
      </c>
      <c r="O62" s="177" t="str">
        <f t="shared" si="16"/>
        <v/>
      </c>
      <c r="P62" s="175" t="str">
        <f t="shared" si="17"/>
        <v/>
      </c>
      <c r="Q62" s="177" t="str">
        <f t="shared" si="9"/>
        <v/>
      </c>
      <c r="R62" s="178" t="str">
        <f t="shared" si="18"/>
        <v/>
      </c>
      <c r="S62" s="148" t="str">
        <f t="shared" si="10"/>
        <v/>
      </c>
      <c r="T62" s="148" t="str">
        <f t="shared" si="11"/>
        <v>Ok</v>
      </c>
      <c r="U62" s="149">
        <f t="shared" si="19"/>
        <v>0.01</v>
      </c>
    </row>
    <row r="63" spans="1:21" ht="15" thickTop="1" x14ac:dyDescent="0.3"/>
    <row r="64" spans="1:21" x14ac:dyDescent="0.3">
      <c r="A64" s="150" t="s">
        <v>1402</v>
      </c>
    </row>
    <row r="65" spans="1:24" x14ac:dyDescent="0.3">
      <c r="A65" s="151" t="str">
        <f>IF(COUNTIF(T41:T62,"&lt;&gt;Ok")&gt;0,"Необходимо устранить ошибки!","Ok")</f>
        <v>Ok</v>
      </c>
    </row>
    <row r="67" spans="1:24" x14ac:dyDescent="0.3">
      <c r="A67" s="150" t="s">
        <v>1403</v>
      </c>
    </row>
    <row r="68" spans="1:24" ht="31.5" customHeight="1" x14ac:dyDescent="0.3">
      <c r="A68" s="243" t="s">
        <v>1356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</row>
    <row r="69" spans="1:24" ht="31.5" customHeight="1" x14ac:dyDescent="0.3">
      <c r="A69" s="243" t="s">
        <v>1390</v>
      </c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</row>
    <row r="70" spans="1:24" ht="31.5" customHeight="1" x14ac:dyDescent="0.3">
      <c r="A70" s="279" t="s">
        <v>1371</v>
      </c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</row>
    <row r="71" spans="1:24" ht="15" thickBot="1" x14ac:dyDescent="0.35"/>
    <row r="72" spans="1:24" ht="34.5" customHeight="1" thickTop="1" x14ac:dyDescent="0.3">
      <c r="A72" s="273" t="s">
        <v>1281</v>
      </c>
      <c r="B72" s="274"/>
      <c r="C72" s="283" t="s">
        <v>1353</v>
      </c>
      <c r="D72" s="283"/>
      <c r="E72" s="283"/>
      <c r="F72" s="283"/>
      <c r="G72" s="283"/>
      <c r="H72" s="283"/>
      <c r="I72" s="283"/>
      <c r="J72" s="284"/>
      <c r="K72" s="280" t="s">
        <v>1353</v>
      </c>
      <c r="L72" s="281"/>
      <c r="M72" s="281"/>
      <c r="N72" s="281"/>
      <c r="O72" s="281"/>
      <c r="P72" s="281"/>
      <c r="Q72" s="281"/>
      <c r="R72" s="282"/>
      <c r="S72" s="126"/>
      <c r="T72" s="127" t="s">
        <v>1410</v>
      </c>
      <c r="U72" s="155" t="e">
        <f>IF(A101="Ok",SUMPRODUCT(E77:E98,U77:U98)/X73,"")</f>
        <v>#DIV/0!</v>
      </c>
    </row>
    <row r="73" spans="1:24" ht="16.5" customHeight="1" x14ac:dyDescent="0.3">
      <c r="A73" s="275"/>
      <c r="B73" s="262"/>
      <c r="C73" s="276" t="s">
        <v>1345</v>
      </c>
      <c r="D73" s="276"/>
      <c r="E73" s="276"/>
      <c r="F73" s="276"/>
      <c r="G73" s="276"/>
      <c r="H73" s="276"/>
      <c r="I73" s="276"/>
      <c r="J73" s="277"/>
      <c r="K73" s="255" t="s">
        <v>1393</v>
      </c>
      <c r="L73" s="256"/>
      <c r="M73" s="256"/>
      <c r="N73" s="256"/>
      <c r="O73" s="256"/>
      <c r="P73" s="256"/>
      <c r="Q73" s="256"/>
      <c r="R73" s="257"/>
      <c r="S73" s="131"/>
      <c r="T73" s="131"/>
      <c r="W73" s="165" t="s">
        <v>1430</v>
      </c>
      <c r="X73" s="132">
        <f>SUMIF(E77:E98,"&gt;0",U77:U98)</f>
        <v>0</v>
      </c>
    </row>
    <row r="74" spans="1:24" ht="16.5" customHeight="1" x14ac:dyDescent="0.3">
      <c r="A74" s="275"/>
      <c r="B74" s="262"/>
      <c r="C74" s="276" t="s">
        <v>1336</v>
      </c>
      <c r="D74" s="276"/>
      <c r="E74" s="276"/>
      <c r="F74" s="276"/>
      <c r="G74" s="276" t="s">
        <v>1337</v>
      </c>
      <c r="H74" s="276"/>
      <c r="I74" s="276"/>
      <c r="J74" s="277"/>
      <c r="K74" s="255" t="s">
        <v>1336</v>
      </c>
      <c r="L74" s="256"/>
      <c r="M74" s="256"/>
      <c r="N74" s="256"/>
      <c r="O74" s="256" t="s">
        <v>1337</v>
      </c>
      <c r="P74" s="256"/>
      <c r="Q74" s="256"/>
      <c r="R74" s="257"/>
      <c r="S74" s="131"/>
      <c r="T74" s="131"/>
      <c r="W74" s="165" t="s">
        <v>1431</v>
      </c>
      <c r="X74" s="136">
        <v>0</v>
      </c>
    </row>
    <row r="75" spans="1:24" ht="39.9" customHeight="1" x14ac:dyDescent="0.3">
      <c r="A75" s="275"/>
      <c r="B75" s="262"/>
      <c r="C75" s="262" t="s">
        <v>1346</v>
      </c>
      <c r="D75" s="262"/>
      <c r="E75" s="262" t="s">
        <v>1347</v>
      </c>
      <c r="F75" s="262"/>
      <c r="G75" s="262" t="s">
        <v>1346</v>
      </c>
      <c r="H75" s="262"/>
      <c r="I75" s="262" t="s">
        <v>1347</v>
      </c>
      <c r="J75" s="270"/>
      <c r="K75" s="246" t="s">
        <v>1346</v>
      </c>
      <c r="L75" s="247"/>
      <c r="M75" s="247" t="s">
        <v>1347</v>
      </c>
      <c r="N75" s="247"/>
      <c r="O75" s="247" t="s">
        <v>1346</v>
      </c>
      <c r="P75" s="247"/>
      <c r="Q75" s="247" t="s">
        <v>1347</v>
      </c>
      <c r="R75" s="248"/>
      <c r="S75" s="131"/>
      <c r="T75" s="131"/>
    </row>
    <row r="76" spans="1:24" ht="95.1" customHeight="1" x14ac:dyDescent="0.3">
      <c r="A76" s="275"/>
      <c r="B76" s="262"/>
      <c r="C76" s="137" t="s">
        <v>1348</v>
      </c>
      <c r="D76" s="137" t="s">
        <v>1349</v>
      </c>
      <c r="E76" s="137" t="s">
        <v>1348</v>
      </c>
      <c r="F76" s="137" t="s">
        <v>1349</v>
      </c>
      <c r="G76" s="137" t="s">
        <v>1348</v>
      </c>
      <c r="H76" s="137" t="s">
        <v>1349</v>
      </c>
      <c r="I76" s="137" t="s">
        <v>1348</v>
      </c>
      <c r="J76" s="167" t="s">
        <v>1349</v>
      </c>
      <c r="K76" s="180" t="s">
        <v>1348</v>
      </c>
      <c r="L76" s="138" t="s">
        <v>1349</v>
      </c>
      <c r="M76" s="138" t="s">
        <v>1348</v>
      </c>
      <c r="N76" s="138" t="s">
        <v>1349</v>
      </c>
      <c r="O76" s="138" t="s">
        <v>1348</v>
      </c>
      <c r="P76" s="138" t="s">
        <v>1349</v>
      </c>
      <c r="Q76" s="138" t="s">
        <v>1348</v>
      </c>
      <c r="R76" s="171" t="s">
        <v>1349</v>
      </c>
      <c r="S76" s="170" t="s">
        <v>1325</v>
      </c>
      <c r="T76" s="139" t="s">
        <v>1404</v>
      </c>
      <c r="U76" s="139" t="s">
        <v>1409</v>
      </c>
    </row>
    <row r="77" spans="1:24" x14ac:dyDescent="0.3">
      <c r="A77" s="264" t="s">
        <v>6</v>
      </c>
      <c r="B77" s="254"/>
      <c r="C77" s="158"/>
      <c r="D77" s="158"/>
      <c r="E77" s="158"/>
      <c r="F77" s="158"/>
      <c r="G77" s="158"/>
      <c r="H77" s="158"/>
      <c r="I77" s="158"/>
      <c r="J77" s="168"/>
      <c r="K77" s="185" t="str">
        <f>IF(AND(C6&lt;&gt;"",C77&lt;&gt;"",C77&gt;C6-$Z$4),4,"")</f>
        <v/>
      </c>
      <c r="L77" s="142" t="str">
        <f>IF(AND(C77&lt;&gt;"",D77=""),9,IF(AND(C77&lt;&gt;"",D77&lt;&gt;"",D77&gt;C77*$Z$2),1,""))</f>
        <v/>
      </c>
      <c r="M77" s="156" t="str">
        <f>IF(AND(C77&lt;&gt;"",E77=""),8,IF(AND(E6&lt;&gt;"",E77&lt;&gt;"",E77&gt;E6-$Z$4),4,""))</f>
        <v/>
      </c>
      <c r="N77" s="142" t="str">
        <f>IF(AND(E77&lt;&gt;"",F77=""),9,IF(AND(E77&lt;&gt;"",F77&lt;&gt;"",F77&gt;E77*$Z$2),1,""))</f>
        <v/>
      </c>
      <c r="O77" s="157" t="str">
        <f>IF(AND(C77&lt;&gt;"",G77&lt;&gt;"",G77&gt;C77-$Z$3),2,"")</f>
        <v/>
      </c>
      <c r="P77" s="142" t="str">
        <f>IF(AND(G77&lt;&gt;"",H77=""),9,IF(AND(G77&lt;&gt;"",H77&lt;&gt;"",H77&gt;G77*$Z$2),1,""))</f>
        <v/>
      </c>
      <c r="Q77" s="157" t="str">
        <f t="shared" ref="Q77:Q98" si="20">IF(AND(G77&lt;&gt;"",I77=""),8,IF(AND(E77&lt;&gt;"",I77&lt;&gt;"",I77&gt;E77-$Z$3),2,""))</f>
        <v/>
      </c>
      <c r="R77" s="172" t="str">
        <f>IF(AND(I77&lt;&gt;"",J77=""),9,IF(AND(I77&lt;&gt;"",J77&lt;&gt;"",J77&gt;I77*$Z$2),1,""))</f>
        <v/>
      </c>
      <c r="S77" s="145" t="str">
        <f t="shared" ref="S77:S98" si="21">IF(COUNTIF(K77:R77,1)&gt;0,$AB$2&amp;"; ","")&amp;IF(COUNTIF(K77:R77,2)&gt;0,$AB$3&amp;"; ","")&amp;IF(COUNTIF(K77:R77,3)&gt;0,$AB$4&amp;"; ","")&amp;IF(COUNTIF(K77:R77,4)&gt;0,$AB$5&amp;"; ","")&amp;IF(COUNTIF(K77:R77,8)&gt;0,$AB$6&amp;"; ","")&amp;IF(COUNTIF(K77:R77,9)&gt;0,$AB$7&amp;"; ","")</f>
        <v/>
      </c>
      <c r="T77" s="145" t="str">
        <f t="shared" ref="T77:T98" si="22">IF(LEN(S77)=0,"Ok","Необходимо устранить ошибки!")</f>
        <v>Ok</v>
      </c>
      <c r="U77" s="146">
        <f>U6</f>
        <v>0.12</v>
      </c>
    </row>
    <row r="78" spans="1:24" x14ac:dyDescent="0.3">
      <c r="A78" s="264" t="s">
        <v>1354</v>
      </c>
      <c r="B78" s="254"/>
      <c r="C78" s="158"/>
      <c r="D78" s="158"/>
      <c r="E78" s="158"/>
      <c r="F78" s="158"/>
      <c r="G78" s="158"/>
      <c r="H78" s="158"/>
      <c r="I78" s="158"/>
      <c r="J78" s="168"/>
      <c r="K78" s="185" t="str">
        <f t="shared" ref="K78:K98" si="23">IF(AND(C7&lt;&gt;"",C78&lt;&gt;"",C78&gt;C7-$Z$4),4,"")</f>
        <v/>
      </c>
      <c r="L78" s="142" t="str">
        <f t="shared" ref="L78:L98" si="24">IF(AND(C78&lt;&gt;"",D78=""),9,IF(AND(C78&lt;&gt;"",D78&lt;&gt;"",D78&gt;C78*$Z$2),1,""))</f>
        <v/>
      </c>
      <c r="M78" s="156" t="str">
        <f t="shared" ref="M78:M98" si="25">IF(AND(C78&lt;&gt;"",E78=""),8,IF(AND(E7&lt;&gt;"",E78&lt;&gt;"",E78&gt;E7-$Z$4),4,""))</f>
        <v/>
      </c>
      <c r="N78" s="142" t="str">
        <f t="shared" ref="N78:N98" si="26">IF(AND(E78&lt;&gt;"",F78=""),9,IF(AND(E78&lt;&gt;"",F78&lt;&gt;"",F78&gt;E78*$Z$2),1,""))</f>
        <v/>
      </c>
      <c r="O78" s="157" t="str">
        <f t="shared" ref="O78:O98" si="27">IF(AND(C78&lt;&gt;"",G78&lt;&gt;"",G78&gt;C78-$Z$3),2,"")</f>
        <v/>
      </c>
      <c r="P78" s="142" t="str">
        <f t="shared" ref="P78:P98" si="28">IF(AND(G78&lt;&gt;"",H78=""),9,IF(AND(G78&lt;&gt;"",H78&lt;&gt;"",H78&gt;G78*$Z$2),1,""))</f>
        <v/>
      </c>
      <c r="Q78" s="157" t="str">
        <f t="shared" si="20"/>
        <v/>
      </c>
      <c r="R78" s="172" t="str">
        <f t="shared" ref="R78:R98" si="29">IF(AND(I78&lt;&gt;"",J78=""),9,IF(AND(I78&lt;&gt;"",J78&lt;&gt;"",J78&gt;I78*$Z$2),1,""))</f>
        <v/>
      </c>
      <c r="S78" s="145" t="str">
        <f t="shared" si="21"/>
        <v/>
      </c>
      <c r="T78" s="145" t="str">
        <f t="shared" si="22"/>
        <v>Ok</v>
      </c>
      <c r="U78" s="146">
        <f t="shared" ref="U78:U98" si="30">U7</f>
        <v>0.05</v>
      </c>
    </row>
    <row r="79" spans="1:24" x14ac:dyDescent="0.3">
      <c r="A79" s="264" t="s">
        <v>1350</v>
      </c>
      <c r="B79" s="254"/>
      <c r="C79" s="158"/>
      <c r="D79" s="158"/>
      <c r="E79" s="158"/>
      <c r="F79" s="158"/>
      <c r="G79" s="158"/>
      <c r="H79" s="158"/>
      <c r="I79" s="158"/>
      <c r="J79" s="168"/>
      <c r="K79" s="185" t="str">
        <f t="shared" si="23"/>
        <v/>
      </c>
      <c r="L79" s="142" t="str">
        <f t="shared" si="24"/>
        <v/>
      </c>
      <c r="M79" s="156" t="str">
        <f t="shared" si="25"/>
        <v/>
      </c>
      <c r="N79" s="142" t="str">
        <f t="shared" si="26"/>
        <v/>
      </c>
      <c r="O79" s="157" t="str">
        <f t="shared" si="27"/>
        <v/>
      </c>
      <c r="P79" s="142" t="str">
        <f t="shared" si="28"/>
        <v/>
      </c>
      <c r="Q79" s="157" t="str">
        <f t="shared" si="20"/>
        <v/>
      </c>
      <c r="R79" s="172" t="str">
        <f t="shared" si="29"/>
        <v/>
      </c>
      <c r="S79" s="145" t="str">
        <f t="shared" si="21"/>
        <v/>
      </c>
      <c r="T79" s="145" t="str">
        <f t="shared" si="22"/>
        <v>Ok</v>
      </c>
      <c r="U79" s="146">
        <f t="shared" si="30"/>
        <v>0.02</v>
      </c>
    </row>
    <row r="80" spans="1:24" x14ac:dyDescent="0.3">
      <c r="A80" s="264" t="s">
        <v>485</v>
      </c>
      <c r="B80" s="254"/>
      <c r="C80" s="158"/>
      <c r="D80" s="158"/>
      <c r="E80" s="158"/>
      <c r="F80" s="158"/>
      <c r="G80" s="158"/>
      <c r="H80" s="158"/>
      <c r="I80" s="158"/>
      <c r="J80" s="168"/>
      <c r="K80" s="185" t="str">
        <f t="shared" si="23"/>
        <v/>
      </c>
      <c r="L80" s="142" t="str">
        <f t="shared" si="24"/>
        <v/>
      </c>
      <c r="M80" s="156" t="str">
        <f t="shared" si="25"/>
        <v/>
      </c>
      <c r="N80" s="142" t="str">
        <f t="shared" si="26"/>
        <v/>
      </c>
      <c r="O80" s="157" t="str">
        <f t="shared" si="27"/>
        <v/>
      </c>
      <c r="P80" s="142" t="str">
        <f t="shared" si="28"/>
        <v/>
      </c>
      <c r="Q80" s="157" t="str">
        <f t="shared" si="20"/>
        <v/>
      </c>
      <c r="R80" s="172" t="str">
        <f t="shared" si="29"/>
        <v/>
      </c>
      <c r="S80" s="145" t="str">
        <f t="shared" si="21"/>
        <v/>
      </c>
      <c r="T80" s="145" t="str">
        <f t="shared" si="22"/>
        <v>Ok</v>
      </c>
      <c r="U80" s="146">
        <f t="shared" si="30"/>
        <v>0.05</v>
      </c>
    </row>
    <row r="81" spans="1:21" x14ac:dyDescent="0.3">
      <c r="A81" s="264" t="s">
        <v>1366</v>
      </c>
      <c r="B81" s="254"/>
      <c r="C81" s="158"/>
      <c r="D81" s="158"/>
      <c r="E81" s="158"/>
      <c r="F81" s="158"/>
      <c r="G81" s="158"/>
      <c r="H81" s="158"/>
      <c r="I81" s="158"/>
      <c r="J81" s="168"/>
      <c r="K81" s="185" t="str">
        <f t="shared" si="23"/>
        <v/>
      </c>
      <c r="L81" s="142" t="str">
        <f t="shared" si="24"/>
        <v/>
      </c>
      <c r="M81" s="156" t="str">
        <f t="shared" si="25"/>
        <v/>
      </c>
      <c r="N81" s="142" t="str">
        <f t="shared" si="26"/>
        <v/>
      </c>
      <c r="O81" s="157" t="str">
        <f t="shared" si="27"/>
        <v/>
      </c>
      <c r="P81" s="142" t="str">
        <f t="shared" si="28"/>
        <v/>
      </c>
      <c r="Q81" s="157" t="str">
        <f t="shared" si="20"/>
        <v/>
      </c>
      <c r="R81" s="172" t="str">
        <f t="shared" si="29"/>
        <v/>
      </c>
      <c r="S81" s="145" t="str">
        <f t="shared" si="21"/>
        <v/>
      </c>
      <c r="T81" s="145" t="str">
        <f t="shared" si="22"/>
        <v>Ok</v>
      </c>
      <c r="U81" s="146">
        <f t="shared" si="30"/>
        <v>0.01</v>
      </c>
    </row>
    <row r="82" spans="1:21" ht="31.5" customHeight="1" x14ac:dyDescent="0.3">
      <c r="A82" s="264" t="s">
        <v>1385</v>
      </c>
      <c r="B82" s="254"/>
      <c r="C82" s="158"/>
      <c r="D82" s="158"/>
      <c r="E82" s="158"/>
      <c r="F82" s="158"/>
      <c r="G82" s="158"/>
      <c r="H82" s="158"/>
      <c r="I82" s="158"/>
      <c r="J82" s="168"/>
      <c r="K82" s="185" t="str">
        <f t="shared" si="23"/>
        <v/>
      </c>
      <c r="L82" s="142" t="str">
        <f t="shared" si="24"/>
        <v/>
      </c>
      <c r="M82" s="156" t="str">
        <f t="shared" si="25"/>
        <v/>
      </c>
      <c r="N82" s="142" t="str">
        <f t="shared" si="26"/>
        <v/>
      </c>
      <c r="O82" s="157" t="str">
        <f t="shared" si="27"/>
        <v/>
      </c>
      <c r="P82" s="142" t="str">
        <f t="shared" si="28"/>
        <v/>
      </c>
      <c r="Q82" s="157" t="str">
        <f t="shared" si="20"/>
        <v/>
      </c>
      <c r="R82" s="172" t="str">
        <f t="shared" si="29"/>
        <v/>
      </c>
      <c r="S82" s="145" t="str">
        <f t="shared" si="21"/>
        <v/>
      </c>
      <c r="T82" s="145" t="str">
        <f t="shared" si="22"/>
        <v>Ok</v>
      </c>
      <c r="U82" s="146">
        <f t="shared" si="30"/>
        <v>0.01</v>
      </c>
    </row>
    <row r="83" spans="1:21" x14ac:dyDescent="0.3">
      <c r="A83" s="264" t="s">
        <v>41</v>
      </c>
      <c r="B83" s="141" t="s">
        <v>1351</v>
      </c>
      <c r="C83" s="158"/>
      <c r="D83" s="158"/>
      <c r="E83" s="158"/>
      <c r="F83" s="158"/>
      <c r="G83" s="158"/>
      <c r="H83" s="158"/>
      <c r="I83" s="158"/>
      <c r="J83" s="168"/>
      <c r="K83" s="185" t="str">
        <f t="shared" si="23"/>
        <v/>
      </c>
      <c r="L83" s="142" t="str">
        <f t="shared" si="24"/>
        <v/>
      </c>
      <c r="M83" s="156" t="str">
        <f t="shared" si="25"/>
        <v/>
      </c>
      <c r="N83" s="142" t="str">
        <f t="shared" si="26"/>
        <v/>
      </c>
      <c r="O83" s="157" t="str">
        <f t="shared" si="27"/>
        <v/>
      </c>
      <c r="P83" s="142" t="str">
        <f t="shared" si="28"/>
        <v/>
      </c>
      <c r="Q83" s="157" t="str">
        <f t="shared" si="20"/>
        <v/>
      </c>
      <c r="R83" s="172" t="str">
        <f t="shared" si="29"/>
        <v/>
      </c>
      <c r="S83" s="145" t="str">
        <f t="shared" si="21"/>
        <v/>
      </c>
      <c r="T83" s="145" t="str">
        <f t="shared" si="22"/>
        <v>Ok</v>
      </c>
      <c r="U83" s="146">
        <f t="shared" si="30"/>
        <v>0.09</v>
      </c>
    </row>
    <row r="84" spans="1:21" x14ac:dyDescent="0.3">
      <c r="A84" s="264"/>
      <c r="B84" s="141" t="s">
        <v>1352</v>
      </c>
      <c r="C84" s="158"/>
      <c r="D84" s="158"/>
      <c r="E84" s="158"/>
      <c r="F84" s="158"/>
      <c r="G84" s="158"/>
      <c r="H84" s="158"/>
      <c r="I84" s="158"/>
      <c r="J84" s="168"/>
      <c r="K84" s="185" t="str">
        <f t="shared" si="23"/>
        <v/>
      </c>
      <c r="L84" s="142" t="str">
        <f t="shared" si="24"/>
        <v/>
      </c>
      <c r="M84" s="156" t="str">
        <f t="shared" si="25"/>
        <v/>
      </c>
      <c r="N84" s="142" t="str">
        <f t="shared" si="26"/>
        <v/>
      </c>
      <c r="O84" s="157" t="str">
        <f t="shared" si="27"/>
        <v/>
      </c>
      <c r="P84" s="142" t="str">
        <f t="shared" si="28"/>
        <v/>
      </c>
      <c r="Q84" s="157" t="str">
        <f t="shared" si="20"/>
        <v/>
      </c>
      <c r="R84" s="172" t="str">
        <f t="shared" si="29"/>
        <v/>
      </c>
      <c r="S84" s="145" t="str">
        <f t="shared" si="21"/>
        <v/>
      </c>
      <c r="T84" s="145" t="str">
        <f t="shared" si="22"/>
        <v>Ok</v>
      </c>
      <c r="U84" s="146">
        <f t="shared" si="30"/>
        <v>0.03</v>
      </c>
    </row>
    <row r="85" spans="1:21" x14ac:dyDescent="0.3">
      <c r="A85" s="264" t="s">
        <v>42</v>
      </c>
      <c r="B85" s="141" t="s">
        <v>1351</v>
      </c>
      <c r="C85" s="158"/>
      <c r="D85" s="158"/>
      <c r="E85" s="158"/>
      <c r="F85" s="158"/>
      <c r="G85" s="158"/>
      <c r="H85" s="158"/>
      <c r="I85" s="158"/>
      <c r="J85" s="168"/>
      <c r="K85" s="185" t="str">
        <f t="shared" si="23"/>
        <v/>
      </c>
      <c r="L85" s="142" t="str">
        <f t="shared" si="24"/>
        <v/>
      </c>
      <c r="M85" s="156" t="str">
        <f t="shared" si="25"/>
        <v/>
      </c>
      <c r="N85" s="142" t="str">
        <f t="shared" si="26"/>
        <v/>
      </c>
      <c r="O85" s="157" t="str">
        <f t="shared" si="27"/>
        <v/>
      </c>
      <c r="P85" s="142" t="str">
        <f t="shared" si="28"/>
        <v/>
      </c>
      <c r="Q85" s="157" t="str">
        <f t="shared" si="20"/>
        <v/>
      </c>
      <c r="R85" s="172" t="str">
        <f t="shared" si="29"/>
        <v/>
      </c>
      <c r="S85" s="145" t="str">
        <f t="shared" si="21"/>
        <v/>
      </c>
      <c r="T85" s="145" t="str">
        <f t="shared" si="22"/>
        <v>Ok</v>
      </c>
      <c r="U85" s="146">
        <f t="shared" si="30"/>
        <v>7.0000000000000007E-2</v>
      </c>
    </row>
    <row r="86" spans="1:21" x14ac:dyDescent="0.3">
      <c r="A86" s="264"/>
      <c r="B86" s="141" t="s">
        <v>1352</v>
      </c>
      <c r="C86" s="158"/>
      <c r="D86" s="158"/>
      <c r="E86" s="158"/>
      <c r="F86" s="158"/>
      <c r="G86" s="158"/>
      <c r="H86" s="158"/>
      <c r="I86" s="158"/>
      <c r="J86" s="168"/>
      <c r="K86" s="185" t="str">
        <f t="shared" si="23"/>
        <v/>
      </c>
      <c r="L86" s="142" t="str">
        <f t="shared" si="24"/>
        <v/>
      </c>
      <c r="M86" s="156" t="str">
        <f t="shared" si="25"/>
        <v/>
      </c>
      <c r="N86" s="142" t="str">
        <f t="shared" si="26"/>
        <v/>
      </c>
      <c r="O86" s="157" t="str">
        <f t="shared" si="27"/>
        <v/>
      </c>
      <c r="P86" s="142" t="str">
        <f t="shared" si="28"/>
        <v/>
      </c>
      <c r="Q86" s="157" t="str">
        <f t="shared" si="20"/>
        <v/>
      </c>
      <c r="R86" s="172" t="str">
        <f t="shared" si="29"/>
        <v/>
      </c>
      <c r="S86" s="145" t="str">
        <f t="shared" si="21"/>
        <v/>
      </c>
      <c r="T86" s="145" t="str">
        <f t="shared" si="22"/>
        <v>Ok</v>
      </c>
      <c r="U86" s="146">
        <f t="shared" si="30"/>
        <v>0.02</v>
      </c>
    </row>
    <row r="87" spans="1:21" x14ac:dyDescent="0.3">
      <c r="A87" s="264" t="s">
        <v>43</v>
      </c>
      <c r="B87" s="141" t="s">
        <v>1351</v>
      </c>
      <c r="C87" s="158"/>
      <c r="D87" s="158"/>
      <c r="E87" s="158"/>
      <c r="F87" s="158"/>
      <c r="G87" s="158"/>
      <c r="H87" s="158"/>
      <c r="I87" s="158"/>
      <c r="J87" s="168"/>
      <c r="K87" s="185" t="str">
        <f t="shared" si="23"/>
        <v/>
      </c>
      <c r="L87" s="142" t="str">
        <f t="shared" si="24"/>
        <v/>
      </c>
      <c r="M87" s="156" t="str">
        <f t="shared" si="25"/>
        <v/>
      </c>
      <c r="N87" s="142" t="str">
        <f t="shared" si="26"/>
        <v/>
      </c>
      <c r="O87" s="157" t="str">
        <f t="shared" si="27"/>
        <v/>
      </c>
      <c r="P87" s="142" t="str">
        <f t="shared" si="28"/>
        <v/>
      </c>
      <c r="Q87" s="157" t="str">
        <f t="shared" si="20"/>
        <v/>
      </c>
      <c r="R87" s="172" t="str">
        <f t="shared" si="29"/>
        <v/>
      </c>
      <c r="S87" s="145" t="str">
        <f t="shared" si="21"/>
        <v/>
      </c>
      <c r="T87" s="145" t="str">
        <f t="shared" si="22"/>
        <v>Ok</v>
      </c>
      <c r="U87" s="146">
        <f t="shared" si="30"/>
        <v>0.15</v>
      </c>
    </row>
    <row r="88" spans="1:21" x14ac:dyDescent="0.3">
      <c r="A88" s="264"/>
      <c r="B88" s="141" t="s">
        <v>1352</v>
      </c>
      <c r="C88" s="158"/>
      <c r="D88" s="158"/>
      <c r="E88" s="158"/>
      <c r="F88" s="158"/>
      <c r="G88" s="158"/>
      <c r="H88" s="158"/>
      <c r="I88" s="158"/>
      <c r="J88" s="168"/>
      <c r="K88" s="185" t="str">
        <f t="shared" si="23"/>
        <v/>
      </c>
      <c r="L88" s="142" t="str">
        <f t="shared" si="24"/>
        <v/>
      </c>
      <c r="M88" s="156" t="str">
        <f t="shared" si="25"/>
        <v/>
      </c>
      <c r="N88" s="142" t="str">
        <f t="shared" si="26"/>
        <v/>
      </c>
      <c r="O88" s="157" t="str">
        <f t="shared" si="27"/>
        <v/>
      </c>
      <c r="P88" s="142" t="str">
        <f t="shared" si="28"/>
        <v/>
      </c>
      <c r="Q88" s="157" t="str">
        <f t="shared" si="20"/>
        <v/>
      </c>
      <c r="R88" s="172" t="str">
        <f t="shared" si="29"/>
        <v/>
      </c>
      <c r="S88" s="145" t="str">
        <f t="shared" si="21"/>
        <v/>
      </c>
      <c r="T88" s="145" t="str">
        <f t="shared" si="22"/>
        <v>Ok</v>
      </c>
      <c r="U88" s="146">
        <f t="shared" si="30"/>
        <v>0.05</v>
      </c>
    </row>
    <row r="89" spans="1:21" x14ac:dyDescent="0.3">
      <c r="A89" s="264" t="s">
        <v>44</v>
      </c>
      <c r="B89" s="141" t="s">
        <v>1351</v>
      </c>
      <c r="C89" s="158"/>
      <c r="D89" s="158"/>
      <c r="E89" s="158"/>
      <c r="F89" s="158"/>
      <c r="G89" s="158"/>
      <c r="H89" s="158"/>
      <c r="I89" s="158"/>
      <c r="J89" s="168"/>
      <c r="K89" s="185" t="str">
        <f t="shared" si="23"/>
        <v/>
      </c>
      <c r="L89" s="142" t="str">
        <f t="shared" si="24"/>
        <v/>
      </c>
      <c r="M89" s="156" t="str">
        <f t="shared" si="25"/>
        <v/>
      </c>
      <c r="N89" s="142" t="str">
        <f t="shared" si="26"/>
        <v/>
      </c>
      <c r="O89" s="157" t="str">
        <f t="shared" si="27"/>
        <v/>
      </c>
      <c r="P89" s="142" t="str">
        <f t="shared" si="28"/>
        <v/>
      </c>
      <c r="Q89" s="157" t="str">
        <f t="shared" si="20"/>
        <v/>
      </c>
      <c r="R89" s="172" t="str">
        <f t="shared" si="29"/>
        <v/>
      </c>
      <c r="S89" s="145" t="str">
        <f t="shared" si="21"/>
        <v/>
      </c>
      <c r="T89" s="145" t="str">
        <f t="shared" si="22"/>
        <v>Ok</v>
      </c>
      <c r="U89" s="146">
        <f t="shared" si="30"/>
        <v>7.0000000000000007E-2</v>
      </c>
    </row>
    <row r="90" spans="1:21" x14ac:dyDescent="0.3">
      <c r="A90" s="264"/>
      <c r="B90" s="141" t="s">
        <v>1352</v>
      </c>
      <c r="C90" s="158"/>
      <c r="D90" s="158"/>
      <c r="E90" s="158"/>
      <c r="F90" s="158"/>
      <c r="G90" s="158"/>
      <c r="H90" s="158"/>
      <c r="I90" s="158"/>
      <c r="J90" s="168"/>
      <c r="K90" s="185" t="str">
        <f t="shared" si="23"/>
        <v/>
      </c>
      <c r="L90" s="142" t="str">
        <f t="shared" si="24"/>
        <v/>
      </c>
      <c r="M90" s="156" t="str">
        <f t="shared" si="25"/>
        <v/>
      </c>
      <c r="N90" s="142" t="str">
        <f t="shared" si="26"/>
        <v/>
      </c>
      <c r="O90" s="157" t="str">
        <f t="shared" si="27"/>
        <v/>
      </c>
      <c r="P90" s="142" t="str">
        <f t="shared" si="28"/>
        <v/>
      </c>
      <c r="Q90" s="157" t="str">
        <f t="shared" si="20"/>
        <v/>
      </c>
      <c r="R90" s="172" t="str">
        <f t="shared" si="29"/>
        <v/>
      </c>
      <c r="S90" s="145" t="str">
        <f t="shared" si="21"/>
        <v/>
      </c>
      <c r="T90" s="145" t="str">
        <f t="shared" si="22"/>
        <v>Ok</v>
      </c>
      <c r="U90" s="146">
        <f t="shared" si="30"/>
        <v>0.02</v>
      </c>
    </row>
    <row r="91" spans="1:21" x14ac:dyDescent="0.3">
      <c r="A91" s="264" t="s">
        <v>45</v>
      </c>
      <c r="B91" s="141" t="s">
        <v>1351</v>
      </c>
      <c r="C91" s="158"/>
      <c r="D91" s="158"/>
      <c r="E91" s="158"/>
      <c r="F91" s="158"/>
      <c r="G91" s="158"/>
      <c r="H91" s="158"/>
      <c r="I91" s="158"/>
      <c r="J91" s="168"/>
      <c r="K91" s="185" t="str">
        <f t="shared" si="23"/>
        <v/>
      </c>
      <c r="L91" s="142" t="str">
        <f t="shared" si="24"/>
        <v/>
      </c>
      <c r="M91" s="156" t="str">
        <f t="shared" si="25"/>
        <v/>
      </c>
      <c r="N91" s="142" t="str">
        <f t="shared" si="26"/>
        <v/>
      </c>
      <c r="O91" s="157" t="str">
        <f t="shared" si="27"/>
        <v/>
      </c>
      <c r="P91" s="142" t="str">
        <f t="shared" si="28"/>
        <v/>
      </c>
      <c r="Q91" s="157" t="str">
        <f t="shared" si="20"/>
        <v/>
      </c>
      <c r="R91" s="172" t="str">
        <f t="shared" si="29"/>
        <v/>
      </c>
      <c r="S91" s="145" t="str">
        <f t="shared" si="21"/>
        <v/>
      </c>
      <c r="T91" s="145" t="str">
        <f t="shared" si="22"/>
        <v>Ok</v>
      </c>
      <c r="U91" s="146">
        <f t="shared" si="30"/>
        <v>0.03</v>
      </c>
    </row>
    <row r="92" spans="1:21" x14ac:dyDescent="0.3">
      <c r="A92" s="264"/>
      <c r="B92" s="141" t="s">
        <v>1352</v>
      </c>
      <c r="C92" s="158"/>
      <c r="D92" s="158"/>
      <c r="E92" s="158"/>
      <c r="F92" s="158"/>
      <c r="G92" s="158"/>
      <c r="H92" s="158"/>
      <c r="I92" s="158"/>
      <c r="J92" s="168"/>
      <c r="K92" s="185" t="str">
        <f t="shared" si="23"/>
        <v/>
      </c>
      <c r="L92" s="142" t="str">
        <f t="shared" si="24"/>
        <v/>
      </c>
      <c r="M92" s="156" t="str">
        <f t="shared" si="25"/>
        <v/>
      </c>
      <c r="N92" s="142" t="str">
        <f t="shared" si="26"/>
        <v/>
      </c>
      <c r="O92" s="157" t="str">
        <f t="shared" si="27"/>
        <v/>
      </c>
      <c r="P92" s="142" t="str">
        <f t="shared" si="28"/>
        <v/>
      </c>
      <c r="Q92" s="157" t="str">
        <f t="shared" si="20"/>
        <v/>
      </c>
      <c r="R92" s="172" t="str">
        <f t="shared" si="29"/>
        <v/>
      </c>
      <c r="S92" s="145" t="str">
        <f t="shared" si="21"/>
        <v/>
      </c>
      <c r="T92" s="145" t="str">
        <f t="shared" si="22"/>
        <v>Ok</v>
      </c>
      <c r="U92" s="146">
        <f t="shared" si="30"/>
        <v>0.01</v>
      </c>
    </row>
    <row r="93" spans="1:21" x14ac:dyDescent="0.3">
      <c r="A93" s="264" t="s">
        <v>46</v>
      </c>
      <c r="B93" s="141" t="s">
        <v>1351</v>
      </c>
      <c r="C93" s="158"/>
      <c r="D93" s="158"/>
      <c r="E93" s="158"/>
      <c r="F93" s="158"/>
      <c r="G93" s="158"/>
      <c r="H93" s="158"/>
      <c r="I93" s="158"/>
      <c r="J93" s="168"/>
      <c r="K93" s="185" t="str">
        <f t="shared" si="23"/>
        <v/>
      </c>
      <c r="L93" s="142" t="str">
        <f t="shared" si="24"/>
        <v/>
      </c>
      <c r="M93" s="156" t="str">
        <f t="shared" si="25"/>
        <v/>
      </c>
      <c r="N93" s="142" t="str">
        <f t="shared" si="26"/>
        <v/>
      </c>
      <c r="O93" s="157" t="str">
        <f t="shared" si="27"/>
        <v/>
      </c>
      <c r="P93" s="142" t="str">
        <f t="shared" si="28"/>
        <v/>
      </c>
      <c r="Q93" s="157" t="str">
        <f t="shared" si="20"/>
        <v/>
      </c>
      <c r="R93" s="172" t="str">
        <f t="shared" si="29"/>
        <v/>
      </c>
      <c r="S93" s="145" t="str">
        <f t="shared" si="21"/>
        <v/>
      </c>
      <c r="T93" s="145" t="str">
        <f t="shared" si="22"/>
        <v>Ok</v>
      </c>
      <c r="U93" s="146">
        <f t="shared" si="30"/>
        <v>0.09</v>
      </c>
    </row>
    <row r="94" spans="1:21" x14ac:dyDescent="0.3">
      <c r="A94" s="264"/>
      <c r="B94" s="141" t="s">
        <v>1352</v>
      </c>
      <c r="C94" s="158"/>
      <c r="D94" s="158"/>
      <c r="E94" s="158"/>
      <c r="F94" s="158"/>
      <c r="G94" s="158"/>
      <c r="H94" s="158"/>
      <c r="I94" s="158"/>
      <c r="J94" s="168"/>
      <c r="K94" s="185" t="str">
        <f t="shared" si="23"/>
        <v/>
      </c>
      <c r="L94" s="142" t="str">
        <f t="shared" si="24"/>
        <v/>
      </c>
      <c r="M94" s="156" t="str">
        <f t="shared" si="25"/>
        <v/>
      </c>
      <c r="N94" s="142" t="str">
        <f t="shared" si="26"/>
        <v/>
      </c>
      <c r="O94" s="157" t="str">
        <f t="shared" si="27"/>
        <v/>
      </c>
      <c r="P94" s="142" t="str">
        <f t="shared" si="28"/>
        <v/>
      </c>
      <c r="Q94" s="157" t="str">
        <f t="shared" si="20"/>
        <v/>
      </c>
      <c r="R94" s="172" t="str">
        <f t="shared" si="29"/>
        <v/>
      </c>
      <c r="S94" s="145" t="str">
        <f t="shared" si="21"/>
        <v/>
      </c>
      <c r="T94" s="145" t="str">
        <f t="shared" si="22"/>
        <v>Ok</v>
      </c>
      <c r="U94" s="146">
        <f t="shared" si="30"/>
        <v>0.04</v>
      </c>
    </row>
    <row r="95" spans="1:21" x14ac:dyDescent="0.3">
      <c r="A95" s="264" t="s">
        <v>47</v>
      </c>
      <c r="B95" s="141" t="s">
        <v>1351</v>
      </c>
      <c r="C95" s="158"/>
      <c r="D95" s="158"/>
      <c r="E95" s="158"/>
      <c r="F95" s="158"/>
      <c r="G95" s="158"/>
      <c r="H95" s="158"/>
      <c r="I95" s="158"/>
      <c r="J95" s="168"/>
      <c r="K95" s="185" t="str">
        <f t="shared" si="23"/>
        <v/>
      </c>
      <c r="L95" s="142" t="str">
        <f t="shared" si="24"/>
        <v/>
      </c>
      <c r="M95" s="156" t="str">
        <f t="shared" si="25"/>
        <v/>
      </c>
      <c r="N95" s="142" t="str">
        <f t="shared" si="26"/>
        <v/>
      </c>
      <c r="O95" s="157" t="str">
        <f t="shared" si="27"/>
        <v/>
      </c>
      <c r="P95" s="142" t="str">
        <f t="shared" si="28"/>
        <v/>
      </c>
      <c r="Q95" s="157" t="str">
        <f t="shared" si="20"/>
        <v/>
      </c>
      <c r="R95" s="172" t="str">
        <f t="shared" si="29"/>
        <v/>
      </c>
      <c r="S95" s="145" t="str">
        <f t="shared" si="21"/>
        <v/>
      </c>
      <c r="T95" s="145" t="str">
        <f t="shared" si="22"/>
        <v>Ok</v>
      </c>
      <c r="U95" s="146">
        <f t="shared" si="30"/>
        <v>0.03</v>
      </c>
    </row>
    <row r="96" spans="1:21" x14ac:dyDescent="0.3">
      <c r="A96" s="264"/>
      <c r="B96" s="141" t="s">
        <v>1352</v>
      </c>
      <c r="C96" s="158"/>
      <c r="D96" s="158"/>
      <c r="E96" s="158"/>
      <c r="F96" s="158"/>
      <c r="G96" s="158"/>
      <c r="H96" s="158"/>
      <c r="I96" s="158"/>
      <c r="J96" s="168"/>
      <c r="K96" s="185" t="str">
        <f t="shared" si="23"/>
        <v/>
      </c>
      <c r="L96" s="142" t="str">
        <f t="shared" si="24"/>
        <v/>
      </c>
      <c r="M96" s="156" t="str">
        <f t="shared" si="25"/>
        <v/>
      </c>
      <c r="N96" s="142" t="str">
        <f t="shared" si="26"/>
        <v/>
      </c>
      <c r="O96" s="157" t="str">
        <f t="shared" si="27"/>
        <v/>
      </c>
      <c r="P96" s="142" t="str">
        <f t="shared" si="28"/>
        <v/>
      </c>
      <c r="Q96" s="157" t="str">
        <f t="shared" si="20"/>
        <v/>
      </c>
      <c r="R96" s="172" t="str">
        <f t="shared" si="29"/>
        <v/>
      </c>
      <c r="S96" s="145" t="str">
        <f t="shared" si="21"/>
        <v/>
      </c>
      <c r="T96" s="145" t="str">
        <f t="shared" si="22"/>
        <v>Ok</v>
      </c>
      <c r="U96" s="146">
        <f t="shared" si="30"/>
        <v>0.01</v>
      </c>
    </row>
    <row r="97" spans="1:21" x14ac:dyDescent="0.3">
      <c r="A97" s="264" t="s">
        <v>1305</v>
      </c>
      <c r="B97" s="141" t="s">
        <v>1351</v>
      </c>
      <c r="C97" s="158"/>
      <c r="D97" s="158"/>
      <c r="E97" s="158"/>
      <c r="F97" s="158"/>
      <c r="G97" s="158"/>
      <c r="H97" s="158"/>
      <c r="I97" s="158"/>
      <c r="J97" s="168"/>
      <c r="K97" s="185" t="str">
        <f t="shared" si="23"/>
        <v/>
      </c>
      <c r="L97" s="142" t="str">
        <f t="shared" si="24"/>
        <v/>
      </c>
      <c r="M97" s="156" t="str">
        <f t="shared" si="25"/>
        <v/>
      </c>
      <c r="N97" s="142" t="str">
        <f t="shared" si="26"/>
        <v/>
      </c>
      <c r="O97" s="157" t="str">
        <f t="shared" si="27"/>
        <v/>
      </c>
      <c r="P97" s="142" t="str">
        <f t="shared" si="28"/>
        <v/>
      </c>
      <c r="Q97" s="157" t="str">
        <f t="shared" si="20"/>
        <v/>
      </c>
      <c r="R97" s="172" t="str">
        <f t="shared" si="29"/>
        <v/>
      </c>
      <c r="S97" s="145" t="str">
        <f t="shared" si="21"/>
        <v/>
      </c>
      <c r="T97" s="145" t="str">
        <f t="shared" si="22"/>
        <v>Ok</v>
      </c>
      <c r="U97" s="146">
        <f t="shared" si="30"/>
        <v>0.02</v>
      </c>
    </row>
    <row r="98" spans="1:21" ht="15" thickBot="1" x14ac:dyDescent="0.35">
      <c r="A98" s="278"/>
      <c r="B98" s="173" t="s">
        <v>1352</v>
      </c>
      <c r="C98" s="174"/>
      <c r="D98" s="174"/>
      <c r="E98" s="174"/>
      <c r="F98" s="174"/>
      <c r="G98" s="174"/>
      <c r="H98" s="174"/>
      <c r="I98" s="174"/>
      <c r="J98" s="179"/>
      <c r="K98" s="186" t="str">
        <f t="shared" si="23"/>
        <v/>
      </c>
      <c r="L98" s="175" t="str">
        <f t="shared" si="24"/>
        <v/>
      </c>
      <c r="M98" s="187" t="str">
        <f t="shared" si="25"/>
        <v/>
      </c>
      <c r="N98" s="175" t="str">
        <f t="shared" si="26"/>
        <v/>
      </c>
      <c r="O98" s="188" t="str">
        <f t="shared" si="27"/>
        <v/>
      </c>
      <c r="P98" s="175" t="str">
        <f t="shared" si="28"/>
        <v/>
      </c>
      <c r="Q98" s="188" t="str">
        <f t="shared" si="20"/>
        <v/>
      </c>
      <c r="R98" s="178" t="str">
        <f t="shared" si="29"/>
        <v/>
      </c>
      <c r="S98" s="148" t="str">
        <f t="shared" si="21"/>
        <v/>
      </c>
      <c r="T98" s="148" t="str">
        <f t="shared" si="22"/>
        <v>Ok</v>
      </c>
      <c r="U98" s="149">
        <f t="shared" si="30"/>
        <v>0.01</v>
      </c>
    </row>
    <row r="99" spans="1:21" ht="15" thickTop="1" x14ac:dyDescent="0.3"/>
    <row r="100" spans="1:21" x14ac:dyDescent="0.3">
      <c r="A100" s="150" t="s">
        <v>1402</v>
      </c>
    </row>
    <row r="101" spans="1:21" x14ac:dyDescent="0.3">
      <c r="A101" s="151" t="str">
        <f>IF(COUNTIF(T77:T98,"&lt;&gt;Ok")&gt;0,"Необходимо устранить ошибки!","Ok")</f>
        <v>Ok</v>
      </c>
    </row>
    <row r="103" spans="1:21" x14ac:dyDescent="0.3">
      <c r="A103" s="150" t="s">
        <v>1403</v>
      </c>
    </row>
    <row r="104" spans="1:21" ht="31.5" customHeight="1" x14ac:dyDescent="0.3">
      <c r="A104" s="243" t="s">
        <v>1356</v>
      </c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</row>
    <row r="105" spans="1:21" ht="31.5" customHeight="1" x14ac:dyDescent="0.3">
      <c r="A105" s="243" t="s">
        <v>1390</v>
      </c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</row>
    <row r="106" spans="1:21" ht="31.5" customHeight="1" x14ac:dyDescent="0.3">
      <c r="A106" s="243" t="s">
        <v>1387</v>
      </c>
      <c r="B106" s="243"/>
      <c r="C106" s="243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</row>
  </sheetData>
  <sheetProtection password="C73B" sheet="1" objects="1" scenarios="1"/>
  <mergeCells count="101">
    <mergeCell ref="A104:R104"/>
    <mergeCell ref="A105:R105"/>
    <mergeCell ref="A95:A96"/>
    <mergeCell ref="A97:A98"/>
    <mergeCell ref="A69:R69"/>
    <mergeCell ref="A68:R68"/>
    <mergeCell ref="A85:A86"/>
    <mergeCell ref="A87:A88"/>
    <mergeCell ref="A89:A90"/>
    <mergeCell ref="A91:A92"/>
    <mergeCell ref="A93:A94"/>
    <mergeCell ref="A79:B79"/>
    <mergeCell ref="A80:B80"/>
    <mergeCell ref="A81:B81"/>
    <mergeCell ref="A82:B82"/>
    <mergeCell ref="A83:A84"/>
    <mergeCell ref="C73:J73"/>
    <mergeCell ref="C74:F74"/>
    <mergeCell ref="G74:J74"/>
    <mergeCell ref="C75:D75"/>
    <mergeCell ref="E75:F75"/>
    <mergeCell ref="G75:H75"/>
    <mergeCell ref="I75:J75"/>
    <mergeCell ref="C72:J72"/>
    <mergeCell ref="A59:A60"/>
    <mergeCell ref="A61:A62"/>
    <mergeCell ref="A72:B76"/>
    <mergeCell ref="A77:B77"/>
    <mergeCell ref="A78:B78"/>
    <mergeCell ref="A49:A50"/>
    <mergeCell ref="A51:A52"/>
    <mergeCell ref="A53:A54"/>
    <mergeCell ref="A55:A56"/>
    <mergeCell ref="A57:A58"/>
    <mergeCell ref="A70:R70"/>
    <mergeCell ref="O74:R74"/>
    <mergeCell ref="K75:L75"/>
    <mergeCell ref="M75:N75"/>
    <mergeCell ref="O75:P75"/>
    <mergeCell ref="Q75:R75"/>
    <mergeCell ref="K72:R72"/>
    <mergeCell ref="A43:B43"/>
    <mergeCell ref="A44:B44"/>
    <mergeCell ref="A45:B45"/>
    <mergeCell ref="A46:B46"/>
    <mergeCell ref="A47:A48"/>
    <mergeCell ref="C36:J36"/>
    <mergeCell ref="A33:R33"/>
    <mergeCell ref="A1:B5"/>
    <mergeCell ref="I39:J39"/>
    <mergeCell ref="C1:J1"/>
    <mergeCell ref="A36:B40"/>
    <mergeCell ref="A41:B41"/>
    <mergeCell ref="A42:B42"/>
    <mergeCell ref="C2:J2"/>
    <mergeCell ref="C3:F3"/>
    <mergeCell ref="G3:J3"/>
    <mergeCell ref="C4:D4"/>
    <mergeCell ref="E4:F4"/>
    <mergeCell ref="G4:H4"/>
    <mergeCell ref="I4:J4"/>
    <mergeCell ref="C37:J37"/>
    <mergeCell ref="C38:F38"/>
    <mergeCell ref="G38:J38"/>
    <mergeCell ref="C39:D39"/>
    <mergeCell ref="E39:F39"/>
    <mergeCell ref="G39:H39"/>
    <mergeCell ref="A6:B6"/>
    <mergeCell ref="A7:B7"/>
    <mergeCell ref="A24:A25"/>
    <mergeCell ref="A26:A27"/>
    <mergeCell ref="A12:A13"/>
    <mergeCell ref="A14:A15"/>
    <mergeCell ref="A16:A17"/>
    <mergeCell ref="A18:A19"/>
    <mergeCell ref="A20:A21"/>
    <mergeCell ref="A22:A23"/>
    <mergeCell ref="K1:R1"/>
    <mergeCell ref="A106:R106"/>
    <mergeCell ref="K36:R36"/>
    <mergeCell ref="K4:L4"/>
    <mergeCell ref="M4:N4"/>
    <mergeCell ref="O4:P4"/>
    <mergeCell ref="Q4:R4"/>
    <mergeCell ref="K39:L39"/>
    <mergeCell ref="M39:N39"/>
    <mergeCell ref="O39:P39"/>
    <mergeCell ref="Q39:R39"/>
    <mergeCell ref="A34:R34"/>
    <mergeCell ref="A8:B8"/>
    <mergeCell ref="A9:B9"/>
    <mergeCell ref="A10:B10"/>
    <mergeCell ref="A11:B11"/>
    <mergeCell ref="K2:R2"/>
    <mergeCell ref="K37:R37"/>
    <mergeCell ref="K73:R73"/>
    <mergeCell ref="K3:N3"/>
    <mergeCell ref="O3:R3"/>
    <mergeCell ref="K38:N38"/>
    <mergeCell ref="O38:R38"/>
    <mergeCell ref="K74:N74"/>
  </mergeCells>
  <conditionalFormatting sqref="A65">
    <cfRule type="expression" dxfId="5" priority="7">
      <formula>A65&lt;&gt;"Ok"</formula>
    </cfRule>
    <cfRule type="expression" dxfId="4" priority="8">
      <formula>A65="Ok"</formula>
    </cfRule>
  </conditionalFormatting>
  <conditionalFormatting sqref="A101">
    <cfRule type="expression" dxfId="3" priority="1">
      <formula>A101&lt;&gt;"Ok"</formula>
    </cfRule>
    <cfRule type="expression" dxfId="2" priority="2">
      <formula>A101="Ok"</formula>
    </cfRule>
  </conditionalFormatting>
  <conditionalFormatting sqref="A30">
    <cfRule type="expression" dxfId="1" priority="3">
      <formula>A30&lt;&gt;"Ok"</formula>
    </cfRule>
    <cfRule type="expression" dxfId="0" priority="4">
      <formula>A30="Ok"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14"/>
  <sheetViews>
    <sheetView workbookViewId="0">
      <selection activeCell="D17" sqref="D17"/>
    </sheetView>
  </sheetViews>
  <sheetFormatPr defaultColWidth="9.109375" defaultRowHeight="14.4" x14ac:dyDescent="0.3"/>
  <cols>
    <col min="1" max="1" width="52.44140625" style="30" customWidth="1"/>
    <col min="2" max="4" width="18.33203125" style="30" customWidth="1"/>
    <col min="5" max="16384" width="9.109375" style="30"/>
  </cols>
  <sheetData>
    <row r="1" spans="1:4" ht="15" thickBot="1" x14ac:dyDescent="0.35">
      <c r="A1" s="289" t="s">
        <v>1299</v>
      </c>
      <c r="B1" s="289"/>
      <c r="C1" s="289"/>
      <c r="D1" s="289"/>
    </row>
    <row r="2" spans="1:4" ht="32.25" customHeight="1" thickTop="1" x14ac:dyDescent="0.3">
      <c r="A2" s="290" t="s">
        <v>38</v>
      </c>
      <c r="B2" s="292" t="s">
        <v>39</v>
      </c>
      <c r="C2" s="294" t="s">
        <v>49</v>
      </c>
      <c r="D2" s="295"/>
    </row>
    <row r="3" spans="1:4" ht="15" thickBot="1" x14ac:dyDescent="0.35">
      <c r="A3" s="291"/>
      <c r="B3" s="293"/>
      <c r="C3" s="31" t="s">
        <v>1426</v>
      </c>
      <c r="D3" s="32" t="s">
        <v>1427</v>
      </c>
    </row>
    <row r="4" spans="1:4" ht="15.6" thickTop="1" thickBot="1" x14ac:dyDescent="0.35">
      <c r="A4" s="33" t="s">
        <v>1298</v>
      </c>
      <c r="B4" s="27"/>
      <c r="C4" s="27"/>
      <c r="D4" s="10"/>
    </row>
    <row r="5" spans="1:4" ht="28.2" thickTop="1" thickBot="1" x14ac:dyDescent="0.35">
      <c r="A5" s="33" t="s">
        <v>1297</v>
      </c>
      <c r="B5" s="27"/>
      <c r="C5" s="27"/>
      <c r="D5" s="10"/>
    </row>
    <row r="6" spans="1:4" ht="28.2" thickTop="1" thickBot="1" x14ac:dyDescent="0.35">
      <c r="A6" s="34" t="s">
        <v>1320</v>
      </c>
      <c r="B6" s="84"/>
      <c r="C6" s="27"/>
      <c r="D6" s="10"/>
    </row>
    <row r="7" spans="1:4" ht="28.2" thickTop="1" thickBot="1" x14ac:dyDescent="0.35">
      <c r="A7" s="34" t="s">
        <v>1321</v>
      </c>
      <c r="B7" s="84"/>
      <c r="C7" s="27"/>
      <c r="D7" s="10"/>
    </row>
    <row r="8" spans="1:4" ht="15" thickTop="1" x14ac:dyDescent="0.3">
      <c r="A8" s="29" t="s">
        <v>1302</v>
      </c>
      <c r="B8" s="29"/>
      <c r="C8" s="29"/>
      <c r="D8" s="29"/>
    </row>
    <row r="10" spans="1:4" ht="15" thickBot="1" x14ac:dyDescent="0.35">
      <c r="A10" s="289" t="s">
        <v>1355</v>
      </c>
      <c r="B10" s="289"/>
      <c r="C10" s="85"/>
      <c r="D10" s="85"/>
    </row>
    <row r="11" spans="1:4" ht="15" thickTop="1" x14ac:dyDescent="0.3">
      <c r="A11" s="285" t="s">
        <v>38</v>
      </c>
      <c r="B11" s="287" t="s">
        <v>39</v>
      </c>
    </row>
    <row r="12" spans="1:4" x14ac:dyDescent="0.3">
      <c r="A12" s="286"/>
      <c r="B12" s="288"/>
    </row>
    <row r="13" spans="1:4" ht="28.2" thickBot="1" x14ac:dyDescent="0.35">
      <c r="A13" s="86" t="s">
        <v>1386</v>
      </c>
      <c r="B13" s="87">
        <v>50</v>
      </c>
    </row>
    <row r="14" spans="1:4" ht="15" thickTop="1" x14ac:dyDescent="0.3"/>
  </sheetData>
  <sheetProtection password="C73B" sheet="1" objects="1" scenarios="1"/>
  <mergeCells count="7">
    <mergeCell ref="A11:A12"/>
    <mergeCell ref="B11:B12"/>
    <mergeCell ref="A10:B10"/>
    <mergeCell ref="A2:A3"/>
    <mergeCell ref="A1:D1"/>
    <mergeCell ref="B2:B3"/>
    <mergeCell ref="C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</sheetPr>
  <dimension ref="A2:G38"/>
  <sheetViews>
    <sheetView workbookViewId="0"/>
  </sheetViews>
  <sheetFormatPr defaultColWidth="9.109375" defaultRowHeight="13.8" x14ac:dyDescent="0.25"/>
  <cols>
    <col min="1" max="1" width="12.44140625" style="161" customWidth="1"/>
    <col min="2" max="2" width="13.33203125" style="161" customWidth="1"/>
    <col min="3" max="3" width="47.88671875" style="161" customWidth="1"/>
    <col min="4" max="4" width="19.33203125" style="161" customWidth="1"/>
    <col min="5" max="5" width="33" style="161" customWidth="1"/>
    <col min="6" max="6" width="27.44140625" style="161" customWidth="1"/>
    <col min="7" max="7" width="49.44140625" style="161" customWidth="1"/>
    <col min="8" max="16384" width="9.109375" style="28"/>
  </cols>
  <sheetData>
    <row r="2" spans="1:7" x14ac:dyDescent="0.25">
      <c r="A2" s="160" t="s">
        <v>1230</v>
      </c>
      <c r="B2" s="160" t="s">
        <v>1230</v>
      </c>
      <c r="C2" s="160" t="s">
        <v>1230</v>
      </c>
      <c r="D2" s="160" t="s">
        <v>1230</v>
      </c>
      <c r="E2" s="160" t="s">
        <v>1230</v>
      </c>
      <c r="F2" s="160" t="s">
        <v>1230</v>
      </c>
      <c r="G2" s="160" t="s">
        <v>1230</v>
      </c>
    </row>
    <row r="3" spans="1:7" x14ac:dyDescent="0.25">
      <c r="A3" s="161" t="s">
        <v>1210</v>
      </c>
      <c r="B3" s="161" t="s">
        <v>1213</v>
      </c>
      <c r="C3" s="161" t="s">
        <v>1215</v>
      </c>
      <c r="D3" s="161" t="s">
        <v>1220</v>
      </c>
      <c r="E3" s="161" t="s">
        <v>1210</v>
      </c>
      <c r="F3" s="161" t="s">
        <v>1257</v>
      </c>
      <c r="G3" s="161" t="s">
        <v>1225</v>
      </c>
    </row>
    <row r="4" spans="1:7" x14ac:dyDescent="0.25">
      <c r="A4" s="161" t="s">
        <v>1211</v>
      </c>
      <c r="B4" s="161" t="s">
        <v>1212</v>
      </c>
      <c r="C4" s="161" t="s">
        <v>1216</v>
      </c>
      <c r="D4" s="161" t="s">
        <v>1221</v>
      </c>
      <c r="E4" s="161" t="s">
        <v>1211</v>
      </c>
      <c r="F4" s="161" t="s">
        <v>1258</v>
      </c>
      <c r="G4" s="161" t="s">
        <v>1226</v>
      </c>
    </row>
    <row r="5" spans="1:7" x14ac:dyDescent="0.25">
      <c r="C5" s="161" t="s">
        <v>1217</v>
      </c>
      <c r="D5" s="161" t="s">
        <v>1222</v>
      </c>
      <c r="E5" s="161" t="s">
        <v>1223</v>
      </c>
      <c r="F5" s="161" t="s">
        <v>1224</v>
      </c>
    </row>
    <row r="6" spans="1:7" x14ac:dyDescent="0.25">
      <c r="C6" s="161" t="s">
        <v>1218</v>
      </c>
    </row>
    <row r="7" spans="1:7" x14ac:dyDescent="0.25">
      <c r="C7" s="161" t="s">
        <v>1219</v>
      </c>
    </row>
    <row r="11" spans="1:7" x14ac:dyDescent="0.25">
      <c r="B11" s="160" t="s">
        <v>1230</v>
      </c>
      <c r="C11" s="160" t="s">
        <v>1230</v>
      </c>
      <c r="D11" s="160" t="s">
        <v>1230</v>
      </c>
      <c r="E11" s="160" t="s">
        <v>1230</v>
      </c>
      <c r="F11" s="160" t="s">
        <v>1230</v>
      </c>
      <c r="G11" s="160" t="s">
        <v>1230</v>
      </c>
    </row>
    <row r="12" spans="1:7" x14ac:dyDescent="0.25">
      <c r="B12" s="161" t="s">
        <v>1417</v>
      </c>
      <c r="C12" s="161" t="s">
        <v>1234</v>
      </c>
      <c r="D12" s="161" t="s">
        <v>1213</v>
      </c>
      <c r="E12" s="162" t="s">
        <v>1237</v>
      </c>
      <c r="F12" s="161" t="s">
        <v>1231</v>
      </c>
      <c r="G12" s="161" t="s">
        <v>1420</v>
      </c>
    </row>
    <row r="13" spans="1:7" x14ac:dyDescent="0.25">
      <c r="B13" s="161" t="s">
        <v>1216</v>
      </c>
      <c r="C13" s="161" t="s">
        <v>1235</v>
      </c>
      <c r="D13" s="161" t="s">
        <v>1212</v>
      </c>
      <c r="E13" s="161" t="s">
        <v>1415</v>
      </c>
      <c r="F13" s="161" t="s">
        <v>1232</v>
      </c>
      <c r="G13" s="161" t="s">
        <v>1227</v>
      </c>
    </row>
    <row r="14" spans="1:7" x14ac:dyDescent="0.25">
      <c r="B14" s="161" t="s">
        <v>1416</v>
      </c>
      <c r="C14" s="161" t="s">
        <v>1236</v>
      </c>
      <c r="D14" s="161" t="s">
        <v>1239</v>
      </c>
      <c r="E14" s="161" t="s">
        <v>1238</v>
      </c>
      <c r="F14" s="161" t="s">
        <v>1233</v>
      </c>
      <c r="G14" s="161" t="s">
        <v>1229</v>
      </c>
    </row>
    <row r="15" spans="1:7" x14ac:dyDescent="0.25">
      <c r="B15" s="161" t="s">
        <v>1219</v>
      </c>
      <c r="E15" s="161" t="s">
        <v>1212</v>
      </c>
      <c r="G15" s="161" t="s">
        <v>14</v>
      </c>
    </row>
    <row r="16" spans="1:7" x14ac:dyDescent="0.25">
      <c r="B16" s="161" t="s">
        <v>1316</v>
      </c>
    </row>
    <row r="17" spans="1:7" x14ac:dyDescent="0.25">
      <c r="B17" s="161" t="s">
        <v>1317</v>
      </c>
    </row>
    <row r="18" spans="1:7" x14ac:dyDescent="0.25">
      <c r="B18" s="161" t="s">
        <v>1318</v>
      </c>
      <c r="E18" s="160" t="s">
        <v>1230</v>
      </c>
      <c r="F18" s="160" t="s">
        <v>1230</v>
      </c>
      <c r="G18" s="160" t="s">
        <v>1230</v>
      </c>
    </row>
    <row r="19" spans="1:7" x14ac:dyDescent="0.25">
      <c r="B19" s="161" t="s">
        <v>1428</v>
      </c>
      <c r="E19" s="161" t="s">
        <v>1274</v>
      </c>
      <c r="F19" s="161" t="s">
        <v>1267</v>
      </c>
      <c r="G19" s="161" t="s">
        <v>1419</v>
      </c>
    </row>
    <row r="20" spans="1:7" x14ac:dyDescent="0.25">
      <c r="E20" s="161" t="s">
        <v>1275</v>
      </c>
      <c r="F20" s="161" t="s">
        <v>1268</v>
      </c>
      <c r="G20" s="161" t="s">
        <v>1228</v>
      </c>
    </row>
    <row r="21" spans="1:7" x14ac:dyDescent="0.25">
      <c r="E21" s="161" t="s">
        <v>1276</v>
      </c>
      <c r="F21" s="161" t="s">
        <v>1269</v>
      </c>
      <c r="G21" s="161" t="s">
        <v>1229</v>
      </c>
    </row>
    <row r="22" spans="1:7" x14ac:dyDescent="0.25">
      <c r="B22" s="160" t="s">
        <v>1230</v>
      </c>
      <c r="E22" s="161" t="s">
        <v>1277</v>
      </c>
      <c r="G22" s="161" t="s">
        <v>14</v>
      </c>
    </row>
    <row r="23" spans="1:7" x14ac:dyDescent="0.25">
      <c r="B23" s="161" t="s">
        <v>1247</v>
      </c>
      <c r="E23" s="161" t="s">
        <v>1278</v>
      </c>
    </row>
    <row r="24" spans="1:7" x14ac:dyDescent="0.25">
      <c r="B24" s="161" t="s">
        <v>1212</v>
      </c>
      <c r="G24" s="160" t="s">
        <v>1230</v>
      </c>
    </row>
    <row r="25" spans="1:7" x14ac:dyDescent="0.25">
      <c r="G25" s="161" t="s">
        <v>1263</v>
      </c>
    </row>
    <row r="26" spans="1:7" x14ac:dyDescent="0.25">
      <c r="A26" s="160" t="s">
        <v>1230</v>
      </c>
      <c r="G26" s="161" t="s">
        <v>1262</v>
      </c>
    </row>
    <row r="27" spans="1:7" x14ac:dyDescent="0.25">
      <c r="A27" s="161" t="s">
        <v>1210</v>
      </c>
      <c r="G27" s="161" t="s">
        <v>1412</v>
      </c>
    </row>
    <row r="28" spans="1:7" x14ac:dyDescent="0.25">
      <c r="A28" s="161" t="s">
        <v>1211</v>
      </c>
      <c r="G28" s="161" t="s">
        <v>1413</v>
      </c>
    </row>
    <row r="29" spans="1:7" x14ac:dyDescent="0.25">
      <c r="A29" s="161" t="s">
        <v>1418</v>
      </c>
      <c r="G29" s="161" t="s">
        <v>1414</v>
      </c>
    </row>
    <row r="30" spans="1:7" x14ac:dyDescent="0.25">
      <c r="E30" s="160" t="s">
        <v>1230</v>
      </c>
    </row>
    <row r="31" spans="1:7" x14ac:dyDescent="0.25">
      <c r="E31" s="161" t="s">
        <v>1417</v>
      </c>
    </row>
    <row r="32" spans="1:7" x14ac:dyDescent="0.25">
      <c r="E32" s="161" t="s">
        <v>1216</v>
      </c>
    </row>
    <row r="33" spans="3:5" x14ac:dyDescent="0.25">
      <c r="C33" s="160" t="s">
        <v>1230</v>
      </c>
      <c r="E33" s="161" t="s">
        <v>1315</v>
      </c>
    </row>
    <row r="34" spans="3:5" x14ac:dyDescent="0.25">
      <c r="C34" s="161" t="s">
        <v>1288</v>
      </c>
    </row>
    <row r="35" spans="3:5" x14ac:dyDescent="0.25">
      <c r="C35" s="161" t="s">
        <v>1289</v>
      </c>
    </row>
    <row r="36" spans="3:5" x14ac:dyDescent="0.25">
      <c r="C36" s="161" t="s">
        <v>1290</v>
      </c>
    </row>
    <row r="37" spans="3:5" x14ac:dyDescent="0.25">
      <c r="C37" s="161" t="s">
        <v>1291</v>
      </c>
    </row>
    <row r="38" spans="3:5" x14ac:dyDescent="0.25">
      <c r="C38" s="161" t="s">
        <v>1292</v>
      </c>
    </row>
  </sheetData>
  <sheetProtection password="C73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Оглавление</vt:lpstr>
      <vt:lpstr>ЦЕНА ПРЕДЛОЖЕНИЯ</vt:lpstr>
      <vt:lpstr>1. Параметры</vt:lpstr>
      <vt:lpstr>2. География</vt:lpstr>
      <vt:lpstr>3 Стоимость</vt:lpstr>
      <vt:lpstr>4. Стоимость Доп услуги</vt:lpstr>
      <vt:lpstr>Списки</vt:lpstr>
      <vt:lpstr>'3 Стоимость'!_ftn2</vt:lpstr>
      <vt:lpstr>'3 Стоимость'!_ftn3</vt:lpstr>
      <vt:lpstr>'3 Стоимость'!_ftnref3</vt:lpstr>
      <vt:lpstr>'3 Стоимость'!_ftnref4</vt:lpstr>
      <vt:lpstr>'1. Параметры'!Область_печати</vt:lpstr>
      <vt:lpstr>'2. География'!Область_печати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Шерстнев Сергей Геннадьевич</dc:creator>
  <cp:lastModifiedBy>Прокопюк Лилия Нафисовна</cp:lastModifiedBy>
  <cp:lastPrinted>2020-04-17T15:52:44Z</cp:lastPrinted>
  <dcterms:created xsi:type="dcterms:W3CDTF">2018-03-11T19:09:46Z</dcterms:created>
  <dcterms:modified xsi:type="dcterms:W3CDTF">2020-04-26T11:15:37Z</dcterms:modified>
</cp:coreProperties>
</file>